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5" yWindow="135" windowWidth="15480" windowHeight="9945"/>
  </bookViews>
  <sheets>
    <sheet name="QUAR 2011 rev Set 2011" sheetId="6" r:id="rId1"/>
    <sheet name="QUAR 2011" sheetId="4" r:id="rId2"/>
    <sheet name="calculos auxiliares" sheetId="2" r:id="rId3"/>
  </sheets>
  <externalReferences>
    <externalReference r:id="rId4"/>
  </externalReferences>
  <definedNames>
    <definedName name="_xlnm.Print_Area" localSheetId="1">'QUAR 2011'!$A$1:$K$150</definedName>
    <definedName name="_xlnm.Print_Area" localSheetId="0">'QUAR 2011 rev Set 2011'!$A$1:$K$145</definedName>
  </definedNames>
  <calcPr calcId="145621"/>
</workbook>
</file>

<file path=xl/calcChain.xml><?xml version="1.0" encoding="utf-8"?>
<calcChain xmlns="http://schemas.openxmlformats.org/spreadsheetml/2006/main">
  <c r="I85" i="6" l="1"/>
  <c r="G85" i="6"/>
  <c r="E85" i="6"/>
  <c r="H80" i="6"/>
  <c r="E79" i="6"/>
  <c r="K79" i="6" s="1"/>
  <c r="K78" i="6"/>
  <c r="E78" i="6"/>
  <c r="K77" i="6"/>
  <c r="E77" i="6"/>
  <c r="K76" i="6"/>
  <c r="E76" i="6"/>
  <c r="K75" i="6"/>
  <c r="E75" i="6"/>
  <c r="K74" i="6"/>
  <c r="E74" i="6"/>
  <c r="K73" i="6"/>
  <c r="E73" i="6"/>
  <c r="L72" i="6"/>
  <c r="E72" i="6"/>
  <c r="E80" i="6" s="1"/>
  <c r="K61" i="6"/>
  <c r="K56" i="6"/>
  <c r="K50" i="6"/>
  <c r="K45" i="6"/>
  <c r="K36" i="6"/>
  <c r="K32" i="6"/>
  <c r="K27" i="6"/>
  <c r="K22" i="6"/>
  <c r="G86" i="6" l="1"/>
  <c r="K80" i="6"/>
  <c r="K72" i="6"/>
  <c r="K36" i="4"/>
  <c r="K40" i="4"/>
  <c r="E83" i="4"/>
  <c r="E82" i="4"/>
  <c r="E80" i="4"/>
  <c r="E79" i="4"/>
  <c r="E78" i="4"/>
  <c r="K32" i="4"/>
  <c r="E89" i="4" l="1"/>
  <c r="L76" i="4"/>
  <c r="E81" i="4"/>
  <c r="E77" i="4"/>
  <c r="E76" i="4"/>
  <c r="K65" i="4"/>
  <c r="K60" i="4"/>
  <c r="K54" i="4"/>
  <c r="K49" i="4"/>
  <c r="G89" i="4"/>
  <c r="K27" i="4"/>
  <c r="K22" i="4"/>
  <c r="C16" i="2"/>
  <c r="E84" i="4" l="1"/>
  <c r="I89" i="4"/>
  <c r="G90" i="4" s="1"/>
  <c r="K76" i="4"/>
  <c r="K78" i="4"/>
  <c r="K80" i="4"/>
  <c r="K82" i="4"/>
  <c r="K77" i="4"/>
  <c r="K79" i="4"/>
  <c r="K81" i="4"/>
  <c r="K83" i="4"/>
  <c r="H84" i="4"/>
  <c r="K84" i="4" s="1"/>
</calcChain>
</file>

<file path=xl/sharedStrings.xml><?xml version="1.0" encoding="utf-8"?>
<sst xmlns="http://schemas.openxmlformats.org/spreadsheetml/2006/main" count="350" uniqueCount="174">
  <si>
    <t>Objectivos estratégicos (OE):</t>
  </si>
  <si>
    <t xml:space="preserve">Desvios </t>
  </si>
  <si>
    <t>Resultado</t>
  </si>
  <si>
    <t>Classificação</t>
  </si>
  <si>
    <t>Superou</t>
  </si>
  <si>
    <t>Atingiu</t>
  </si>
  <si>
    <t>Não atingiu</t>
  </si>
  <si>
    <t>EFICÁCIA</t>
  </si>
  <si>
    <t>QUALIDADE</t>
  </si>
  <si>
    <t>Ind 1</t>
  </si>
  <si>
    <t>Peso</t>
  </si>
  <si>
    <t>Ind 2</t>
  </si>
  <si>
    <t>Concretização</t>
  </si>
  <si>
    <t>Meios disponíveis</t>
  </si>
  <si>
    <t xml:space="preserve"> Recursos Humanos</t>
  </si>
  <si>
    <t>Pontuação</t>
  </si>
  <si>
    <t>Planeados</t>
  </si>
  <si>
    <t>Executados</t>
  </si>
  <si>
    <t>Desvio</t>
  </si>
  <si>
    <t>Dirigentes - Direcção superior</t>
  </si>
  <si>
    <t>Dirigentes - Direcção intermédia e Chefes de equipa</t>
  </si>
  <si>
    <t>Funcionamento</t>
  </si>
  <si>
    <t>Eficácia</t>
  </si>
  <si>
    <t>Eficiência</t>
  </si>
  <si>
    <t>Qualidade</t>
  </si>
  <si>
    <t xml:space="preserve">Bom </t>
  </si>
  <si>
    <t>Satisfatório</t>
  </si>
  <si>
    <t>Insuficiente</t>
  </si>
  <si>
    <t>Objectivos operacionais</t>
  </si>
  <si>
    <t>Ind 3</t>
  </si>
  <si>
    <t>Ind 4</t>
  </si>
  <si>
    <t>Ind 5</t>
  </si>
  <si>
    <t>TOTAL</t>
  </si>
  <si>
    <t>Listagem das Fontes de verificação</t>
  </si>
  <si>
    <t xml:space="preserve"> </t>
  </si>
  <si>
    <t>Objectivo 1</t>
  </si>
  <si>
    <t>Objectivo 2</t>
  </si>
  <si>
    <t>Objectivo 3</t>
  </si>
  <si>
    <t>Objectivo 4</t>
  </si>
  <si>
    <t xml:space="preserve">Parâmetros </t>
  </si>
  <si>
    <t>EFICIÊNCIA</t>
  </si>
  <si>
    <t>Ponderação de</t>
  </si>
  <si>
    <t>Avaliação final do serviço</t>
  </si>
  <si>
    <t>Ind 6</t>
  </si>
  <si>
    <t>Ind 7</t>
  </si>
  <si>
    <t>Ind 8</t>
  </si>
  <si>
    <t>Técnicos Superiores</t>
  </si>
  <si>
    <t>Objectivo 5</t>
  </si>
  <si>
    <t>Indicador 1</t>
  </si>
  <si>
    <t>Indicador 2</t>
  </si>
  <si>
    <t>Indicador 3</t>
  </si>
  <si>
    <t>Indicador 4</t>
  </si>
  <si>
    <t>Indicador 5</t>
  </si>
  <si>
    <t>Indicador 6</t>
  </si>
  <si>
    <t>Indicador 7</t>
  </si>
  <si>
    <t>Indicador 8</t>
  </si>
  <si>
    <t>Plano</t>
  </si>
  <si>
    <t>Parâmetros</t>
  </si>
  <si>
    <t>Objectivos</t>
  </si>
  <si>
    <t>Indicadores</t>
  </si>
  <si>
    <t>Taxa de Realização</t>
  </si>
  <si>
    <t>Ind  3</t>
  </si>
  <si>
    <t>Estimado (M€)</t>
  </si>
  <si>
    <t>Realizado (M€)</t>
  </si>
  <si>
    <t>Planeado (pontos)</t>
  </si>
  <si>
    <t>Executado (pontos)</t>
  </si>
  <si>
    <t>Recursos Humanos</t>
  </si>
  <si>
    <t xml:space="preserve">Departamento: </t>
  </si>
  <si>
    <t>Aumentar as competências técnicas dos trabalhadores nas áreas relacionadas com as atribuições do IAMA</t>
  </si>
  <si>
    <t>Entre 15 e 30 de Junho</t>
  </si>
  <si>
    <t>Entre 15 Novembro e 31 Dezembro</t>
  </si>
  <si>
    <t>(Número de ações de formação realizadas/número de acções previstas no "Plano Anual de Formação")*100</t>
  </si>
  <si>
    <t>Garantir a satisfação dos clientes externos do IAMA</t>
  </si>
  <si>
    <t>(Número de respostas positivas/número total de inquiridos)*100</t>
  </si>
  <si>
    <t>Entre 70% a 80%</t>
  </si>
  <si>
    <t>20 (x4)</t>
  </si>
  <si>
    <t>16 (x11)</t>
  </si>
  <si>
    <t>Coordenadores Técnicos</t>
  </si>
  <si>
    <t>Assistentes Técnicos</t>
  </si>
  <si>
    <t>Encarregado Geral Operacional</t>
  </si>
  <si>
    <t>7 (x1)</t>
  </si>
  <si>
    <t>Encarregado Operacional</t>
  </si>
  <si>
    <t>Assistente Operacional</t>
  </si>
  <si>
    <t>Ind 9</t>
  </si>
  <si>
    <t>Relatórios do Centro Informático</t>
  </si>
  <si>
    <t>Objectivo 6</t>
  </si>
  <si>
    <t>Objectivo 7</t>
  </si>
  <si>
    <t>Objectivo 8</t>
  </si>
  <si>
    <t>Indicador 9</t>
  </si>
  <si>
    <t>Plano de Formação/Sistema Interno de Monitorização</t>
  </si>
  <si>
    <t>SGC - Sistema de Gestão de Correspondência/Sistema Interno Monitorização</t>
  </si>
  <si>
    <t>SGC - Sistema de Gestão de Correspondência/Sistema Interno de Monitorização</t>
  </si>
  <si>
    <t>Inquéritos aos Clientes/Sistema Interno de Monitorização</t>
  </si>
  <si>
    <t>Observações:</t>
  </si>
  <si>
    <t>IND7</t>
  </si>
  <si>
    <t>IND8</t>
  </si>
  <si>
    <t>O N.º de acções previstas no "Plano Anual de Formação" excluirá as acções cuja concretização não for possível por motivos alheios ao IAMA (p.ex: candidaturas efectuadas mas não aceites pelas entidades formadoras; condições atmosféricas que impeçam deslocações dos colaboradores).</t>
  </si>
  <si>
    <t>Secreataria Regional da Agricultura e Florestas</t>
  </si>
  <si>
    <t>Organismo: Instituto de Alimentação e Mercados Agricolas</t>
  </si>
  <si>
    <r>
      <t>Missão</t>
    </r>
    <r>
      <rPr>
        <sz val="9"/>
        <color indexed="8"/>
        <rFont val="Verdana"/>
        <family val="2"/>
      </rPr>
      <t xml:space="preserve">: Executar as operações de verificação e controlo das condições de concessão de ajudas comunitárias, nacionais e regionais, fazendo acompanhamento da evolução dos mercados agricolas ao nível da comercialização e transformação doa produtos agricolas e pecuários, executando apolitica regional no âmbito dos regimes de qualidade previstos na regulamentação aplicável sendo responsável pela gestão da rede regional de abate e classificação de leite na RAA. </t>
    </r>
  </si>
  <si>
    <t>Visão: Prestar um serviço de excelência no apoio à agro -  industria.</t>
  </si>
  <si>
    <t>OE 1: Implementar um plano de melhoria na rede regional de abate</t>
  </si>
  <si>
    <t>OE 2: Criar um sistema de proximidade ao cidadão com as actividades desenvolvidas pelo IAMA</t>
  </si>
  <si>
    <t>OE 3: Apoiar o reforço da capacidade de acesso aos mercados dos produtos agro-industriais regionais</t>
  </si>
  <si>
    <t>OE 4: Garantir a execução dos controlos das ajudas directas de acordo com as normas regionais, nacionais e comunitárias.</t>
  </si>
  <si>
    <t>Ind  6</t>
  </si>
  <si>
    <t>eficácia (60%)</t>
  </si>
  <si>
    <t>eficiência (20%)</t>
  </si>
  <si>
    <t>qualidade (20%)</t>
  </si>
  <si>
    <t>OB 1 (40%)</t>
  </si>
  <si>
    <t>OB 2 (20%)</t>
  </si>
  <si>
    <t>OB 3 (20%)</t>
  </si>
  <si>
    <t>OB 4 (20%)</t>
  </si>
  <si>
    <t>OB 5 (40%)</t>
  </si>
  <si>
    <t>OB 6 (60%)</t>
  </si>
  <si>
    <t>OB 7 (50%)</t>
  </si>
  <si>
    <t>OB 8 (50%)</t>
  </si>
  <si>
    <t>Total</t>
  </si>
  <si>
    <t>Explicitação das fórmulas utilizadas e justificação para os desvios:</t>
  </si>
  <si>
    <t xml:space="preserve"> O resultado obtido em cada parâmetro é apurado por uma média ponderada da classificação obtida em cada um dos indicadores que concorrem para esse parametro, utilizando como ponderadores o peso de cada um dos indicadores conjugado com o peso dos objectivos que incorporam. </t>
  </si>
  <si>
    <t>QUADRO DE AVALIAÇÃO E RESPONSABILIZAÇÃO - 2011</t>
  </si>
  <si>
    <t>Realizado Ano 2010</t>
  </si>
  <si>
    <t>Meta Ano    2011</t>
  </si>
  <si>
    <t>OB 1</t>
  </si>
  <si>
    <t>Implementar o Plano de Melhoria da Unidade de Abate da Ilha das Flores</t>
  </si>
  <si>
    <t>A apurar no final de 2010</t>
  </si>
  <si>
    <t>Assegurar a execução das actividades de controlo programadas</t>
  </si>
  <si>
    <t>OB 3</t>
  </si>
  <si>
    <t>OB 2</t>
  </si>
  <si>
    <t>Não aplicável</t>
  </si>
  <si>
    <t xml:space="preserve">Inicio dos controlos das ajudas directas da PAC campanha 2011 </t>
  </si>
  <si>
    <t>Entre 15 de Julho e 15 de Agosto</t>
  </si>
  <si>
    <t>Implementar o Plano de Melhoria da Unidade de Abate da Ilha de São Miguel</t>
  </si>
  <si>
    <t>Implementar o Plano de Melhoria da Unidade de Abate da Ilha do Faial</t>
  </si>
  <si>
    <t>OB 4</t>
  </si>
  <si>
    <t xml:space="preserve">15 dias após ser disponibilizada a aplicação para emissão dos controlos </t>
  </si>
  <si>
    <t xml:space="preserve">OB 5 </t>
  </si>
  <si>
    <t xml:space="preserve">OB 7 </t>
  </si>
  <si>
    <t>OB 8</t>
  </si>
  <si>
    <t xml:space="preserve">OB 6 </t>
  </si>
  <si>
    <r>
      <t xml:space="preserve"> </t>
    </r>
    <r>
      <rPr>
        <b/>
        <sz val="9"/>
        <rFont val="Verdana"/>
        <family val="2"/>
      </rPr>
      <t>Indicador de Incremento negativo</t>
    </r>
    <r>
      <rPr>
        <sz val="9"/>
        <rFont val="Verdana"/>
        <family val="2"/>
      </rPr>
      <t xml:space="preserve">: a classificação obtida é dada pela soma aritmética entre a realização plena (100%) e o desvio ocorrido [(Meta Ano n - Resultado) /Meta Ano n]. Sendo a meta do Ind X definida em intrervalo considera-se como "Meta Ano n" o valor médio do intervalo considerado (aplicável quando a meta é superada/não atingida). </t>
    </r>
  </si>
  <si>
    <t>Ind  1</t>
  </si>
  <si>
    <t xml:space="preserve">Ind  2 </t>
  </si>
  <si>
    <t>Ind  4 (70%)</t>
  </si>
  <si>
    <t>Ind  5 (30%)</t>
  </si>
  <si>
    <t>Melhorar a eficiência da assistência informática prestada aos utilizadores "IAMA"</t>
  </si>
  <si>
    <t>N.º de assistências padrão prestadas com sucesso em prazo inferior ao prazo padrão/N.º de assistências padrão prestadas (Helpdesk)</t>
  </si>
  <si>
    <t>Melhorar a gestão da Indicação Geográfica "Carne dos Açores"</t>
  </si>
  <si>
    <r>
      <t>O cálculo da classificação em cada indicador é obtido de modo distinto, consoante o indicador seja de incremento positivo (Ind 6, 8 e 9) ou de incremento negativo (Ind 1 a 5 e 7), respectivamente:</t>
    </r>
    <r>
      <rPr>
        <b/>
        <sz val="9"/>
        <rFont val="Verdana"/>
        <family val="2"/>
      </rPr>
      <t xml:space="preserve"> Indicador de incremento positivo</t>
    </r>
    <r>
      <rPr>
        <sz val="9"/>
        <rFont val="Verdana"/>
        <family val="2"/>
      </rPr>
      <t>: a classificação resulta da soma aritmética entre a realização plena (100%) e o desvio ocorrido [(Resultado - Meta Ano n) / Meta Ano n]. Nos casos de metas definidas em intervalos, e sempre que a meta seja superada/não atingida, considera-se como "Meta Ano n" o valor médio do intervalo considerado.</t>
    </r>
  </si>
  <si>
    <t>Entre 15 de Setembro e 15 de Outubro</t>
  </si>
  <si>
    <t>A aplicação informática será desenvolvida por entidade externa ao IAMA, contando-se iniciar o procedimento de contratação pública em inicio de 2011</t>
  </si>
  <si>
    <t>12 (x21)</t>
  </si>
  <si>
    <t>9 (x4)</t>
  </si>
  <si>
    <t>8 (x122)</t>
  </si>
  <si>
    <t>6 (x3)</t>
  </si>
  <si>
    <t>5 (x281)</t>
  </si>
  <si>
    <t>IND4</t>
  </si>
  <si>
    <t>IND 1, 2 e 3</t>
  </si>
  <si>
    <t>O cumprimento das metas propostas assentam no pressuposto de que serão integralmente transferidas as dotações financeiras previstas no Plano Investimentos 2011</t>
  </si>
  <si>
    <t>O cumprimento da meta assenta no pressuposto de que será cumprido o prazo de fornecimento das amostra a controlar pela entidade responsável.</t>
  </si>
  <si>
    <t>Data de conclusão das obras de beneficiação da Unidade de Abate da Ilha das Flores</t>
  </si>
  <si>
    <t>Data de conclusão da remodelação da linha de abate da unidade de abate da ilha de São Miguel</t>
  </si>
  <si>
    <t>Data de conclusão da elaboração do projecto do novo matadouro da ilha do Faial</t>
  </si>
  <si>
    <t>Data de entrada em funcionamento da aplicação informática para controlo e certificação da IGP "Carne dos Açores"</t>
  </si>
  <si>
    <t>Data de conclusão da execução dos controlos das ajudas directas da PAC relativas à Campanha 2010</t>
  </si>
  <si>
    <t>QUADRO DE AVALIAÇÃO E RESPONSABILIZAÇÃO - 2011 (actualização 5 Setembro 2011)</t>
  </si>
  <si>
    <t>OB 5</t>
  </si>
  <si>
    <t>OB 7</t>
  </si>
  <si>
    <t>Entre 15 de Outubro e 15 de Novembro</t>
  </si>
  <si>
    <r>
      <t>O cálculo da classificação em cada indicador é obtido de modo distinto, consoante o indicador seja de incremento positivo (Ind 5, 7 e 8) ou de incremento negativo (Ind 1 a 4 e 6), respectivamente:</t>
    </r>
    <r>
      <rPr>
        <b/>
        <sz val="9"/>
        <rFont val="Verdana"/>
        <family val="2"/>
      </rPr>
      <t xml:space="preserve"> Indicador de incremento positivo</t>
    </r>
    <r>
      <rPr>
        <sz val="9"/>
        <rFont val="Verdana"/>
        <family val="2"/>
      </rPr>
      <t>: a classificação resulta da soma aritmética entre a realização plena (100%) e o desvio ocorrido [(Resultado - Meta Ano n) / Meta Ano n]. Nos casos de metas definidas em intervalos, e sempre que a meta seja superada/não atingida, considera-se como "Meta Ano n" o valor médio do intervalo considerado.</t>
    </r>
  </si>
  <si>
    <t>IND 1 e 2</t>
  </si>
  <si>
    <t>IND 3</t>
  </si>
  <si>
    <t>IND 6</t>
  </si>
  <si>
    <t>IND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</si>
</sst>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\ &quot;Esc.&quot;_-;\-* #,##0.00\ &quot;Esc.&quot;_-;_-* &quot;-&quot;??\ &quot;Esc.&quot;_-;_-@_-"/>
    <numFmt numFmtId="165" formatCode="0.0%"/>
    <numFmt numFmtId="166" formatCode="_-* #,##0.0\ _€_-;\-* #,##0.0\ _€_-;_-* &quot;-&quot;??\ _€_-;_-@_-"/>
    <numFmt numFmtId="167" formatCode="_-* #,##0\ _€_-;\-* #,##0\ _€_-;_-* &quot;-&quot;??\ _€_-;_-@_-"/>
  </numFmts>
  <fonts count="56" x14ac:knownFonts="1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9"/>
      <color indexed="62"/>
      <name val="Verdana"/>
      <family val="2"/>
    </font>
    <font>
      <sz val="16"/>
      <color indexed="56"/>
      <name val="Calibri"/>
      <family val="2"/>
    </font>
    <font>
      <b/>
      <sz val="8"/>
      <name val="Verdana"/>
      <family val="2"/>
    </font>
    <font>
      <sz val="12"/>
      <color indexed="56"/>
      <name val="Calibri"/>
      <family val="2"/>
    </font>
    <font>
      <b/>
      <sz val="9"/>
      <color indexed="62"/>
      <name val="Verdana"/>
      <family val="2"/>
    </font>
    <font>
      <b/>
      <sz val="12"/>
      <color indexed="56"/>
      <name val="Calibri"/>
      <family val="2"/>
    </font>
    <font>
      <sz val="8"/>
      <name val="Verdana"/>
      <family val="2"/>
    </font>
    <font>
      <b/>
      <sz val="9"/>
      <color indexed="8"/>
      <name val="Verdan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Calibri"/>
      <family val="2"/>
    </font>
    <font>
      <sz val="7"/>
      <name val="Verdana"/>
      <family val="2"/>
    </font>
    <font>
      <b/>
      <sz val="10"/>
      <color indexed="9"/>
      <name val="Verdana"/>
      <family val="2"/>
    </font>
    <font>
      <sz val="8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53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10"/>
      <color indexed="56"/>
      <name val="Calibri"/>
      <family val="2"/>
    </font>
    <font>
      <sz val="11"/>
      <name val="Calibri"/>
      <family val="2"/>
    </font>
    <font>
      <b/>
      <sz val="8"/>
      <color indexed="9"/>
      <name val="Verdana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9"/>
      <color indexed="9"/>
      <name val="Verdana"/>
      <family val="2"/>
    </font>
    <font>
      <sz val="8"/>
      <color indexed="9"/>
      <name val="Verdana"/>
      <family val="2"/>
    </font>
    <font>
      <sz val="9"/>
      <color indexed="9"/>
      <name val="Verdana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14"/>
      <name val="Verdan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sz val="8"/>
      <color rgb="FF92D050"/>
      <name val="Verdana"/>
      <family val="2"/>
    </font>
    <font>
      <b/>
      <sz val="8"/>
      <color rgb="FF92D050"/>
      <name val="Verdana"/>
      <family val="2"/>
    </font>
    <font>
      <sz val="8"/>
      <color theme="3" tint="0.39997558519241921"/>
      <name val="Verdana"/>
      <family val="2"/>
    </font>
    <font>
      <b/>
      <sz val="8"/>
      <color theme="3" tint="0.39997558519241921"/>
      <name val="Verdana"/>
      <family val="2"/>
    </font>
    <font>
      <b/>
      <sz val="14"/>
      <color indexed="8"/>
      <name val="Verdana"/>
      <family val="2"/>
    </font>
    <font>
      <sz val="12"/>
      <name val="Verdana"/>
      <family val="2"/>
    </font>
    <font>
      <b/>
      <sz val="16"/>
      <color indexed="62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sz val="9"/>
      <color theme="0" tint="-0.34998626667073579"/>
      <name val="Verdana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indexed="9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4">
    <xf numFmtId="0" fontId="0" fillId="0" borderId="0" xfId="0"/>
    <xf numFmtId="0" fontId="6" fillId="0" borderId="0" xfId="2" applyFont="1" applyBorder="1" applyAlignment="1">
      <alignment vertical="center" wrapText="1"/>
    </xf>
    <xf numFmtId="0" fontId="6" fillId="0" borderId="0" xfId="2" applyFont="1"/>
    <xf numFmtId="0" fontId="6" fillId="0" borderId="0" xfId="2" applyFont="1" applyFill="1" applyBorder="1" applyAlignment="1"/>
    <xf numFmtId="9" fontId="6" fillId="0" borderId="0" xfId="2" applyNumberFormat="1" applyFont="1" applyFill="1" applyBorder="1" applyAlignment="1">
      <alignment vertic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6" fillId="0" borderId="0" xfId="2" applyFont="1" applyBorder="1"/>
    <xf numFmtId="0" fontId="7" fillId="0" borderId="0" xfId="0" applyFont="1"/>
    <xf numFmtId="0" fontId="5" fillId="2" borderId="0" xfId="2" applyFont="1" applyFill="1" applyBorder="1"/>
    <xf numFmtId="0" fontId="7" fillId="0" borderId="0" xfId="0" applyFont="1" applyFill="1"/>
    <xf numFmtId="0" fontId="12" fillId="0" borderId="0" xfId="2" applyFont="1" applyFill="1" applyBorder="1"/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/>
    <xf numFmtId="9" fontId="14" fillId="0" borderId="0" xfId="3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6" fillId="2" borderId="0" xfId="2" applyFont="1" applyFill="1"/>
    <xf numFmtId="0" fontId="5" fillId="2" borderId="0" xfId="2" applyFont="1" applyFill="1"/>
    <xf numFmtId="0" fontId="0" fillId="0" borderId="0" xfId="0" applyBorder="1"/>
    <xf numFmtId="0" fontId="13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/>
    <xf numFmtId="0" fontId="25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/>
    </xf>
    <xf numFmtId="0" fontId="25" fillId="2" borderId="0" xfId="0" applyFont="1" applyFill="1" applyBorder="1" applyAlignment="1"/>
    <xf numFmtId="0" fontId="12" fillId="2" borderId="1" xfId="2" applyFont="1" applyFill="1" applyBorder="1"/>
    <xf numFmtId="0" fontId="6" fillId="2" borderId="2" xfId="2" applyFont="1" applyFill="1" applyBorder="1"/>
    <xf numFmtId="9" fontId="5" fillId="2" borderId="2" xfId="2" applyNumberFormat="1" applyFont="1" applyFill="1" applyBorder="1" applyAlignment="1">
      <alignment horizontal="center" vertical="center"/>
    </xf>
    <xf numFmtId="9" fontId="6" fillId="2" borderId="2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/>
    </xf>
    <xf numFmtId="0" fontId="21" fillId="2" borderId="2" xfId="2" applyFont="1" applyFill="1" applyBorder="1" applyAlignment="1">
      <alignment horizontal="center" vertical="center"/>
    </xf>
    <xf numFmtId="9" fontId="14" fillId="2" borderId="2" xfId="3" applyFont="1" applyFill="1" applyBorder="1" applyAlignment="1">
      <alignment horizontal="center" wrapText="1"/>
    </xf>
    <xf numFmtId="0" fontId="23" fillId="2" borderId="2" xfId="2" applyFont="1" applyFill="1" applyBorder="1" applyAlignment="1">
      <alignment horizontal="center" vertical="center"/>
    </xf>
    <xf numFmtId="0" fontId="12" fillId="2" borderId="1" xfId="2" applyFont="1" applyFill="1" applyBorder="1" applyAlignment="1"/>
    <xf numFmtId="0" fontId="6" fillId="2" borderId="1" xfId="2" applyFont="1" applyFill="1" applyBorder="1"/>
    <xf numFmtId="0" fontId="5" fillId="2" borderId="2" xfId="2" applyFont="1" applyFill="1" applyBorder="1" applyAlignment="1">
      <alignment horizontal="center"/>
    </xf>
    <xf numFmtId="0" fontId="19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/>
    </xf>
    <xf numFmtId="0" fontId="19" fillId="2" borderId="1" xfId="0" applyFont="1" applyFill="1" applyBorder="1" applyAlignment="1"/>
    <xf numFmtId="2" fontId="16" fillId="3" borderId="3" xfId="0" applyNumberFormat="1" applyFont="1" applyFill="1" applyBorder="1" applyAlignment="1">
      <alignment horizontal="left" vertical="center"/>
    </xf>
    <xf numFmtId="2" fontId="16" fillId="3" borderId="4" xfId="0" applyNumberFormat="1" applyFont="1" applyFill="1" applyBorder="1" applyAlignment="1">
      <alignment horizontal="left" vertical="center"/>
    </xf>
    <xf numFmtId="2" fontId="16" fillId="3" borderId="5" xfId="0" applyNumberFormat="1" applyFont="1" applyFill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left" vertical="center"/>
    </xf>
    <xf numFmtId="0" fontId="7" fillId="0" borderId="3" xfId="0" applyFont="1" applyBorder="1"/>
    <xf numFmtId="0" fontId="19" fillId="0" borderId="3" xfId="0" applyFont="1" applyFill="1" applyBorder="1" applyAlignment="1">
      <alignment horizontal="center"/>
    </xf>
    <xf numFmtId="2" fontId="16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18" fillId="0" borderId="3" xfId="0" applyFont="1" applyFill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 vertical="center"/>
    </xf>
    <xf numFmtId="2" fontId="16" fillId="3" borderId="7" xfId="0" applyNumberFormat="1" applyFont="1" applyFill="1" applyBorder="1" applyAlignment="1">
      <alignment horizontal="left" vertical="center"/>
    </xf>
    <xf numFmtId="0" fontId="0" fillId="4" borderId="8" xfId="0" applyFill="1" applyBorder="1"/>
    <xf numFmtId="2" fontId="17" fillId="0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2" xfId="2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0" fillId="0" borderId="0" xfId="2" applyFont="1"/>
    <xf numFmtId="0" fontId="30" fillId="0" borderId="3" xfId="2" applyFont="1" applyBorder="1"/>
    <xf numFmtId="0" fontId="1" fillId="0" borderId="0" xfId="0" applyFont="1"/>
    <xf numFmtId="0" fontId="31" fillId="0" borderId="0" xfId="0" applyFont="1"/>
    <xf numFmtId="0" fontId="1" fillId="0" borderId="0" xfId="0" applyFont="1" applyAlignment="1"/>
    <xf numFmtId="0" fontId="5" fillId="2" borderId="0" xfId="2" applyFont="1" applyFill="1" applyBorder="1" applyAlignment="1">
      <alignment horizontal="right"/>
    </xf>
    <xf numFmtId="167" fontId="5" fillId="2" borderId="2" xfId="4" applyNumberFormat="1" applyFont="1" applyFill="1" applyBorder="1" applyAlignment="1">
      <alignment vertical="center"/>
    </xf>
    <xf numFmtId="9" fontId="5" fillId="2" borderId="0" xfId="3" applyFont="1" applyFill="1" applyBorder="1" applyAlignment="1">
      <alignment horizontal="left"/>
    </xf>
    <xf numFmtId="3" fontId="6" fillId="0" borderId="0" xfId="2" applyNumberFormat="1" applyFont="1" applyFill="1" applyBorder="1"/>
    <xf numFmtId="0" fontId="5" fillId="0" borderId="0" xfId="2" applyFont="1"/>
    <xf numFmtId="0" fontId="15" fillId="0" borderId="0" xfId="0" applyFont="1"/>
    <xf numFmtId="0" fontId="6" fillId="2" borderId="0" xfId="2" applyFont="1" applyFill="1" applyBorder="1" applyAlignment="1">
      <alignment vertical="center" wrapText="1"/>
    </xf>
    <xf numFmtId="9" fontId="24" fillId="2" borderId="0" xfId="2" applyNumberFormat="1" applyFont="1" applyFill="1" applyBorder="1" applyAlignment="1">
      <alignment vertical="center" wrapText="1"/>
    </xf>
    <xf numFmtId="164" fontId="21" fillId="6" borderId="0" xfId="1" applyFont="1" applyFill="1" applyBorder="1" applyAlignment="1">
      <alignment horizontal="left" vertical="center" wrapText="1"/>
    </xf>
    <xf numFmtId="9" fontId="21" fillId="6" borderId="0" xfId="1" applyNumberFormat="1" applyFont="1" applyFill="1" applyBorder="1" applyAlignment="1">
      <alignment horizontal="center" vertical="center" wrapText="1"/>
    </xf>
    <xf numFmtId="164" fontId="21" fillId="6" borderId="0" xfId="1" applyFont="1" applyFill="1" applyBorder="1" applyAlignment="1">
      <alignment horizontal="center" vertical="center" wrapText="1"/>
    </xf>
    <xf numFmtId="9" fontId="21" fillId="6" borderId="2" xfId="2" applyNumberFormat="1" applyFont="1" applyFill="1" applyBorder="1" applyAlignment="1">
      <alignment vertical="center"/>
    </xf>
    <xf numFmtId="164" fontId="21" fillId="6" borderId="0" xfId="1" applyFont="1" applyFill="1" applyBorder="1" applyAlignment="1">
      <alignment vertical="center" wrapText="1"/>
    </xf>
    <xf numFmtId="9" fontId="21" fillId="6" borderId="0" xfId="2" applyNumberFormat="1" applyFont="1" applyFill="1" applyBorder="1" applyAlignment="1">
      <alignment horizontal="center" vertical="center"/>
    </xf>
    <xf numFmtId="9" fontId="21" fillId="6" borderId="0" xfId="2" applyNumberFormat="1" applyFont="1" applyFill="1" applyBorder="1" applyAlignment="1">
      <alignment vertical="center"/>
    </xf>
    <xf numFmtId="164" fontId="21" fillId="6" borderId="0" xfId="1" applyFont="1" applyFill="1" applyBorder="1" applyAlignment="1">
      <alignment horizontal="center" wrapText="1"/>
    </xf>
    <xf numFmtId="2" fontId="16" fillId="3" borderId="6" xfId="0" applyNumberFormat="1" applyFont="1" applyFill="1" applyBorder="1" applyAlignment="1">
      <alignment vertical="center"/>
    </xf>
    <xf numFmtId="2" fontId="16" fillId="3" borderId="4" xfId="0" applyNumberFormat="1" applyFont="1" applyFill="1" applyBorder="1" applyAlignment="1">
      <alignment vertical="center"/>
    </xf>
    <xf numFmtId="2" fontId="29" fillId="2" borderId="0" xfId="0" applyNumberFormat="1" applyFont="1" applyFill="1" applyBorder="1" applyAlignment="1">
      <alignment vertical="center"/>
    </xf>
    <xf numFmtId="2" fontId="17" fillId="2" borderId="0" xfId="0" applyNumberFormat="1" applyFont="1" applyFill="1" applyBorder="1" applyAlignment="1">
      <alignment vertical="center"/>
    </xf>
    <xf numFmtId="0" fontId="26" fillId="0" borderId="0" xfId="0" applyFont="1"/>
    <xf numFmtId="0" fontId="27" fillId="0" borderId="0" xfId="0" applyFont="1" applyAlignment="1">
      <alignment horizontal="center"/>
    </xf>
    <xf numFmtId="2" fontId="33" fillId="7" borderId="11" xfId="0" applyNumberFormat="1" applyFont="1" applyFill="1" applyBorder="1" applyAlignment="1">
      <alignment horizontal="center" vertical="center"/>
    </xf>
    <xf numFmtId="2" fontId="26" fillId="2" borderId="0" xfId="0" applyNumberFormat="1" applyFont="1" applyFill="1" applyAlignment="1">
      <alignment horizontal="center"/>
    </xf>
    <xf numFmtId="2" fontId="33" fillId="7" borderId="0" xfId="0" applyNumberFormat="1" applyFont="1" applyFill="1" applyBorder="1" applyAlignment="1">
      <alignment horizontal="center" vertical="center"/>
    </xf>
    <xf numFmtId="1" fontId="26" fillId="2" borderId="0" xfId="0" applyNumberFormat="1" applyFont="1" applyFill="1" applyAlignment="1">
      <alignment horizontal="center"/>
    </xf>
    <xf numFmtId="9" fontId="21" fillId="2" borderId="2" xfId="2" applyNumberFormat="1" applyFont="1" applyFill="1" applyBorder="1" applyAlignment="1">
      <alignment vertical="center"/>
    </xf>
    <xf numFmtId="9" fontId="5" fillId="2" borderId="0" xfId="2" applyNumberFormat="1" applyFont="1" applyFill="1" applyBorder="1" applyAlignment="1">
      <alignment vertical="center" wrapText="1"/>
    </xf>
    <xf numFmtId="0" fontId="8" fillId="2" borderId="1" xfId="2" applyFont="1" applyFill="1" applyBorder="1"/>
    <xf numFmtId="0" fontId="38" fillId="0" borderId="0" xfId="2" applyFont="1"/>
    <xf numFmtId="0" fontId="38" fillId="0" borderId="0" xfId="0" applyFont="1"/>
    <xf numFmtId="0" fontId="35" fillId="8" borderId="0" xfId="0" applyFont="1" applyFill="1" applyAlignment="1">
      <alignment horizontal="justify" vertical="center" wrapText="1"/>
    </xf>
    <xf numFmtId="0" fontId="35" fillId="8" borderId="0" xfId="0" applyFont="1" applyFill="1" applyBorder="1" applyAlignment="1">
      <alignment horizontal="justify" vertical="center" wrapText="1"/>
    </xf>
    <xf numFmtId="0" fontId="36" fillId="8" borderId="0" xfId="2" applyFont="1" applyFill="1" applyBorder="1"/>
    <xf numFmtId="9" fontId="37" fillId="8" borderId="0" xfId="3" applyFont="1" applyFill="1" applyBorder="1" applyAlignment="1">
      <alignment horizontal="center" wrapText="1"/>
    </xf>
    <xf numFmtId="0" fontId="38" fillId="8" borderId="2" xfId="2" applyFont="1" applyFill="1" applyBorder="1"/>
    <xf numFmtId="9" fontId="36" fillId="8" borderId="2" xfId="2" applyNumberFormat="1" applyFont="1" applyFill="1" applyBorder="1"/>
    <xf numFmtId="0" fontId="38" fillId="8" borderId="2" xfId="2" applyFont="1" applyFill="1" applyBorder="1" applyAlignment="1">
      <alignment horizontal="center"/>
    </xf>
    <xf numFmtId="9" fontId="36" fillId="8" borderId="2" xfId="2" applyNumberFormat="1" applyFont="1" applyFill="1" applyBorder="1" applyAlignment="1">
      <alignment horizontal="center" vertical="center"/>
    </xf>
    <xf numFmtId="0" fontId="38" fillId="8" borderId="0" xfId="2" applyFont="1" applyFill="1" applyBorder="1" applyAlignment="1">
      <alignment vertical="center" wrapText="1"/>
    </xf>
    <xf numFmtId="9" fontId="5" fillId="8" borderId="2" xfId="2" applyNumberFormat="1" applyFont="1" applyFill="1" applyBorder="1"/>
    <xf numFmtId="9" fontId="5" fillId="8" borderId="2" xfId="2" applyNumberFormat="1" applyFont="1" applyFill="1" applyBorder="1" applyAlignment="1">
      <alignment horizontal="center" vertical="center"/>
    </xf>
    <xf numFmtId="9" fontId="21" fillId="6" borderId="0" xfId="1" applyNumberFormat="1" applyFont="1" applyFill="1" applyBorder="1" applyAlignment="1">
      <alignment horizontal="center" wrapText="1"/>
    </xf>
    <xf numFmtId="0" fontId="12" fillId="8" borderId="0" xfId="2" applyFont="1" applyFill="1" applyBorder="1" applyAlignment="1"/>
    <xf numFmtId="0" fontId="6" fillId="8" borderId="1" xfId="2" applyFont="1" applyFill="1" applyBorder="1"/>
    <xf numFmtId="9" fontId="37" fillId="8" borderId="0" xfId="3" applyFont="1" applyFill="1" applyBorder="1" applyAlignment="1">
      <alignment horizontal="center" vertical="center" wrapText="1"/>
    </xf>
    <xf numFmtId="3" fontId="38" fillId="8" borderId="0" xfId="2" applyNumberFormat="1" applyFont="1" applyFill="1" applyBorder="1"/>
    <xf numFmtId="166" fontId="38" fillId="8" borderId="0" xfId="2" applyNumberFormat="1" applyFont="1" applyFill="1" applyBorder="1"/>
    <xf numFmtId="0" fontId="38" fillId="8" borderId="0" xfId="2" applyFont="1" applyFill="1" applyBorder="1"/>
    <xf numFmtId="0" fontId="38" fillId="8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38" fillId="8" borderId="2" xfId="2" applyFont="1" applyFill="1" applyBorder="1" applyAlignment="1">
      <alignment horizontal="center" vertical="center" wrapText="1"/>
    </xf>
    <xf numFmtId="0" fontId="6" fillId="8" borderId="2" xfId="2" applyFont="1" applyFill="1" applyBorder="1" applyAlignment="1">
      <alignment horizontal="center" vertical="center" wrapText="1"/>
    </xf>
    <xf numFmtId="9" fontId="5" fillId="6" borderId="0" xfId="2" applyNumberFormat="1" applyFont="1" applyFill="1" applyBorder="1" applyAlignment="1">
      <alignment horizontal="center" vertical="center" wrapText="1"/>
    </xf>
    <xf numFmtId="9" fontId="6" fillId="2" borderId="2" xfId="2" applyNumberFormat="1" applyFont="1" applyFill="1" applyBorder="1" applyAlignment="1">
      <alignment horizontal="center" vertical="center" wrapText="1"/>
    </xf>
    <xf numFmtId="166" fontId="6" fillId="2" borderId="2" xfId="2" applyNumberFormat="1" applyFont="1" applyFill="1" applyBorder="1" applyAlignment="1">
      <alignment horizontal="center" vertical="center" wrapText="1"/>
    </xf>
    <xf numFmtId="166" fontId="6" fillId="2" borderId="2" xfId="4" applyNumberFormat="1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justify" vertical="center" wrapText="1"/>
    </xf>
    <xf numFmtId="0" fontId="13" fillId="8" borderId="0" xfId="0" applyFont="1" applyFill="1" applyBorder="1" applyAlignment="1">
      <alignment horizontal="justify" vertical="center" wrapText="1"/>
    </xf>
    <xf numFmtId="0" fontId="12" fillId="8" borderId="0" xfId="2" applyFont="1" applyFill="1" applyBorder="1"/>
    <xf numFmtId="9" fontId="14" fillId="8" borderId="0" xfId="3" applyFont="1" applyFill="1" applyBorder="1" applyAlignment="1">
      <alignment horizontal="center" wrapText="1"/>
    </xf>
    <xf numFmtId="3" fontId="6" fillId="8" borderId="2" xfId="2" applyNumberFormat="1" applyFont="1" applyFill="1" applyBorder="1"/>
    <xf numFmtId="166" fontId="6" fillId="8" borderId="2" xfId="2" applyNumberFormat="1" applyFont="1" applyFill="1" applyBorder="1" applyAlignment="1">
      <alignment horizontal="center" vertical="center" wrapText="1"/>
    </xf>
    <xf numFmtId="0" fontId="6" fillId="8" borderId="2" xfId="2" applyFont="1" applyFill="1" applyBorder="1"/>
    <xf numFmtId="0" fontId="6" fillId="8" borderId="2" xfId="2" applyFont="1" applyFill="1" applyBorder="1" applyAlignment="1">
      <alignment horizontal="center"/>
    </xf>
    <xf numFmtId="0" fontId="6" fillId="8" borderId="0" xfId="2" applyFont="1" applyFill="1" applyBorder="1" applyAlignment="1">
      <alignment vertical="center" wrapText="1"/>
    </xf>
    <xf numFmtId="0" fontId="6" fillId="8" borderId="0" xfId="2" applyFont="1" applyFill="1"/>
    <xf numFmtId="0" fontId="7" fillId="8" borderId="0" xfId="0" applyFont="1" applyFill="1"/>
    <xf numFmtId="0" fontId="0" fillId="4" borderId="2" xfId="0" applyFill="1" applyBorder="1" applyAlignment="1">
      <alignment horizontal="center" vertical="center"/>
    </xf>
    <xf numFmtId="1" fontId="32" fillId="6" borderId="0" xfId="0" applyNumberFormat="1" applyFont="1" applyFill="1" applyBorder="1" applyAlignment="1">
      <alignment horizontal="right" indent="1"/>
    </xf>
    <xf numFmtId="0" fontId="26" fillId="8" borderId="0" xfId="0" applyFont="1" applyFill="1" applyBorder="1" applyAlignment="1">
      <alignment vertical="center"/>
    </xf>
    <xf numFmtId="0" fontId="39" fillId="0" borderId="0" xfId="0" applyFont="1" applyAlignment="1">
      <alignment horizontal="justify"/>
    </xf>
    <xf numFmtId="2" fontId="14" fillId="8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6" fillId="2" borderId="2" xfId="2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5" fillId="5" borderId="10" xfId="2" applyFont="1" applyFill="1" applyBorder="1" applyAlignment="1">
      <alignment horizontal="center" vertical="center" wrapText="1"/>
    </xf>
    <xf numFmtId="10" fontId="5" fillId="2" borderId="2" xfId="2" applyNumberFormat="1" applyFont="1" applyFill="1" applyBorder="1"/>
    <xf numFmtId="10" fontId="6" fillId="2" borderId="2" xfId="4" applyNumberFormat="1" applyFont="1" applyFill="1" applyBorder="1" applyAlignment="1">
      <alignment horizontal="center" vertical="center"/>
    </xf>
    <xf numFmtId="10" fontId="6" fillId="2" borderId="2" xfId="2" applyNumberFormat="1" applyFont="1" applyFill="1" applyBorder="1"/>
    <xf numFmtId="0" fontId="42" fillId="2" borderId="2" xfId="2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9" fontId="43" fillId="0" borderId="23" xfId="0" applyNumberFormat="1" applyFont="1" applyBorder="1"/>
    <xf numFmtId="0" fontId="44" fillId="0" borderId="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/>
    </xf>
    <xf numFmtId="9" fontId="43" fillId="0" borderId="25" xfId="0" applyNumberFormat="1" applyFont="1" applyBorder="1"/>
    <xf numFmtId="0" fontId="46" fillId="0" borderId="18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/>
    </xf>
    <xf numFmtId="9" fontId="45" fillId="0" borderId="25" xfId="0" applyNumberFormat="1" applyFont="1" applyBorder="1"/>
    <xf numFmtId="0" fontId="4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9" fontId="47" fillId="0" borderId="23" xfId="0" applyNumberFormat="1" applyFont="1" applyBorder="1"/>
    <xf numFmtId="0" fontId="6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1" fillId="2" borderId="0" xfId="2" applyFont="1" applyFill="1" applyAlignment="1">
      <alignment vertical="center"/>
    </xf>
    <xf numFmtId="0" fontId="52" fillId="2" borderId="0" xfId="2" applyFont="1" applyFill="1"/>
    <xf numFmtId="0" fontId="53" fillId="5" borderId="0" xfId="2" applyFont="1" applyFill="1" applyBorder="1"/>
    <xf numFmtId="0" fontId="50" fillId="5" borderId="0" xfId="2" applyFont="1" applyFill="1" applyBorder="1"/>
    <xf numFmtId="0" fontId="54" fillId="9" borderId="0" xfId="0" applyFont="1" applyFill="1"/>
    <xf numFmtId="0" fontId="7" fillId="9" borderId="0" xfId="0" applyFont="1" applyFill="1"/>
    <xf numFmtId="2" fontId="29" fillId="10" borderId="0" xfId="0" applyNumberFormat="1" applyFont="1" applyFill="1" applyBorder="1" applyAlignment="1">
      <alignment horizontal="center" vertical="center"/>
    </xf>
    <xf numFmtId="0" fontId="27" fillId="10" borderId="0" xfId="0" applyFont="1" applyFill="1"/>
    <xf numFmtId="0" fontId="7" fillId="0" borderId="26" xfId="0" applyFont="1" applyBorder="1"/>
    <xf numFmtId="0" fontId="26" fillId="10" borderId="27" xfId="0" applyFont="1" applyFill="1" applyBorder="1"/>
    <xf numFmtId="0" fontId="0" fillId="0" borderId="27" xfId="0" applyBorder="1"/>
    <xf numFmtId="0" fontId="0" fillId="0" borderId="30" xfId="0" applyBorder="1"/>
    <xf numFmtId="0" fontId="8" fillId="2" borderId="33" xfId="2" applyFont="1" applyFill="1" applyBorder="1"/>
    <xf numFmtId="0" fontId="11" fillId="2" borderId="0" xfId="0" applyFont="1" applyFill="1" applyBorder="1" applyAlignment="1">
      <alignment horizontal="center" wrapText="1"/>
    </xf>
    <xf numFmtId="0" fontId="11" fillId="2" borderId="34" xfId="0" applyFont="1" applyFill="1" applyBorder="1" applyAlignment="1">
      <alignment horizontal="center" wrapText="1"/>
    </xf>
    <xf numFmtId="0" fontId="46" fillId="0" borderId="2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9" fontId="45" fillId="0" borderId="21" xfId="0" applyNumberFormat="1" applyFont="1" applyBorder="1" applyAlignment="1"/>
    <xf numFmtId="0" fontId="47" fillId="0" borderId="20" xfId="0" applyFont="1" applyBorder="1" applyAlignment="1">
      <alignment horizontal="center"/>
    </xf>
    <xf numFmtId="9" fontId="47" fillId="0" borderId="21" xfId="0" applyNumberFormat="1" applyFont="1" applyBorder="1" applyAlignment="1"/>
    <xf numFmtId="0" fontId="48" fillId="0" borderId="20" xfId="0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wrapText="1"/>
    </xf>
    <xf numFmtId="0" fontId="12" fillId="2" borderId="26" xfId="2" applyFont="1" applyFill="1" applyBorder="1"/>
    <xf numFmtId="9" fontId="14" fillId="2" borderId="5" xfId="3" applyFont="1" applyFill="1" applyBorder="1" applyAlignment="1">
      <alignment horizontal="center" wrapText="1"/>
    </xf>
    <xf numFmtId="0" fontId="8" fillId="2" borderId="32" xfId="2" applyFont="1" applyFill="1" applyBorder="1"/>
    <xf numFmtId="9" fontId="5" fillId="2" borderId="2" xfId="2" applyNumberFormat="1" applyFont="1" applyFill="1" applyBorder="1" applyAlignment="1">
      <alignment vertical="center"/>
    </xf>
    <xf numFmtId="3" fontId="5" fillId="2" borderId="2" xfId="2" applyNumberFormat="1" applyFont="1" applyFill="1" applyBorder="1" applyAlignment="1">
      <alignment horizontal="center" vertical="center" wrapText="1"/>
    </xf>
    <xf numFmtId="0" fontId="13" fillId="11" borderId="0" xfId="0" applyFont="1" applyFill="1" applyAlignment="1">
      <alignment horizontal="justify" vertical="center" wrapText="1"/>
    </xf>
    <xf numFmtId="0" fontId="13" fillId="11" borderId="0" xfId="0" applyFont="1" applyFill="1" applyBorder="1" applyAlignment="1">
      <alignment horizontal="justify" vertical="center" wrapText="1"/>
    </xf>
    <xf numFmtId="0" fontId="12" fillId="11" borderId="1" xfId="2" applyFont="1" applyFill="1" applyBorder="1"/>
    <xf numFmtId="9" fontId="14" fillId="11" borderId="2" xfId="3" applyFont="1" applyFill="1" applyBorder="1" applyAlignment="1">
      <alignment horizontal="center" wrapText="1"/>
    </xf>
    <xf numFmtId="0" fontId="6" fillId="11" borderId="2" xfId="2" applyFont="1" applyFill="1" applyBorder="1"/>
    <xf numFmtId="0" fontId="0" fillId="11" borderId="2" xfId="0" applyFill="1" applyBorder="1" applyAlignment="1">
      <alignment horizontal="center" vertical="center" wrapText="1"/>
    </xf>
    <xf numFmtId="9" fontId="5" fillId="11" borderId="2" xfId="2" applyNumberFormat="1" applyFont="1" applyFill="1" applyBorder="1"/>
    <xf numFmtId="0" fontId="6" fillId="11" borderId="2" xfId="2" applyFont="1" applyFill="1" applyBorder="1" applyAlignment="1">
      <alignment horizontal="center"/>
    </xf>
    <xf numFmtId="9" fontId="5" fillId="11" borderId="2" xfId="2" applyNumberFormat="1" applyFont="1" applyFill="1" applyBorder="1" applyAlignment="1">
      <alignment horizontal="center" vertical="center"/>
    </xf>
    <xf numFmtId="0" fontId="6" fillId="11" borderId="0" xfId="2" applyFont="1" applyFill="1" applyBorder="1" applyAlignment="1">
      <alignment vertical="center" wrapText="1"/>
    </xf>
    <xf numFmtId="2" fontId="14" fillId="8" borderId="0" xfId="0" applyNumberFormat="1" applyFont="1" applyFill="1" applyBorder="1" applyAlignment="1">
      <alignment horizontal="left" vertical="center" wrapText="1"/>
    </xf>
    <xf numFmtId="2" fontId="14" fillId="8" borderId="0" xfId="0" applyNumberFormat="1" applyFont="1" applyFill="1" applyBorder="1" applyAlignment="1">
      <alignment horizontal="left" vertical="center" wrapText="1"/>
    </xf>
    <xf numFmtId="9" fontId="6" fillId="9" borderId="2" xfId="2" applyNumberFormat="1" applyFont="1" applyFill="1" applyBorder="1" applyAlignment="1">
      <alignment horizontal="center" vertical="center"/>
    </xf>
    <xf numFmtId="0" fontId="0" fillId="9" borderId="2" xfId="0" applyFill="1" applyBorder="1" applyAlignment="1"/>
    <xf numFmtId="9" fontId="6" fillId="2" borderId="2" xfId="2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3" fontId="5" fillId="2" borderId="2" xfId="2" applyNumberFormat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justify" vertical="center" wrapText="1"/>
    </xf>
    <xf numFmtId="0" fontId="15" fillId="2" borderId="0" xfId="0" applyFont="1" applyFill="1" applyAlignment="1">
      <alignment horizontal="left" vertical="center" wrapText="1"/>
    </xf>
    <xf numFmtId="0" fontId="5" fillId="5" borderId="10" xfId="2" applyFont="1" applyFill="1" applyBorder="1" applyAlignment="1">
      <alignment horizontal="center" vertical="center" wrapText="1"/>
    </xf>
    <xf numFmtId="2" fontId="14" fillId="8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2" borderId="0" xfId="2" applyFont="1" applyFill="1" applyBorder="1" applyAlignment="1">
      <alignment horizontal="center"/>
    </xf>
    <xf numFmtId="0" fontId="53" fillId="5" borderId="0" xfId="2" applyFont="1" applyFill="1" applyBorder="1" applyAlignment="1">
      <alignment horizontal="center"/>
    </xf>
    <xf numFmtId="0" fontId="15" fillId="2" borderId="0" xfId="0" applyFont="1" applyFill="1" applyAlignment="1">
      <alignment horizontal="left" vertical="center" wrapText="1"/>
    </xf>
    <xf numFmtId="0" fontId="5" fillId="4" borderId="0" xfId="2" applyFont="1" applyFill="1" applyBorder="1" applyAlignment="1">
      <alignment horizontal="left" vertical="top" wrapText="1"/>
    </xf>
    <xf numFmtId="0" fontId="20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0" fontId="15" fillId="5" borderId="10" xfId="0" applyFont="1" applyFill="1" applyBorder="1" applyAlignment="1">
      <alignment horizontal="center" vertical="center"/>
    </xf>
    <xf numFmtId="0" fontId="5" fillId="5" borderId="10" xfId="2" applyFont="1" applyFill="1" applyBorder="1" applyAlignment="1">
      <alignment horizontal="center" vertical="center" wrapText="1"/>
    </xf>
    <xf numFmtId="0" fontId="5" fillId="5" borderId="15" xfId="2" applyFont="1" applyFill="1" applyBorder="1" applyAlignment="1">
      <alignment horizontal="center" vertical="center"/>
    </xf>
    <xf numFmtId="0" fontId="5" fillId="5" borderId="16" xfId="2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0" fontId="32" fillId="5" borderId="10" xfId="0" applyFont="1" applyFill="1" applyBorder="1"/>
    <xf numFmtId="0" fontId="5" fillId="5" borderId="10" xfId="2" applyFont="1" applyFill="1" applyBorder="1" applyAlignment="1">
      <alignment horizontal="center" vertical="center"/>
    </xf>
    <xf numFmtId="9" fontId="6" fillId="2" borderId="2" xfId="2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13" fillId="3" borderId="0" xfId="0" applyFont="1" applyFill="1" applyAlignment="1">
      <alignment horizontal="justify" vertical="center" wrapText="1"/>
    </xf>
    <xf numFmtId="0" fontId="13" fillId="3" borderId="0" xfId="0" applyFont="1" applyFill="1" applyBorder="1" applyAlignment="1">
      <alignment horizontal="justify" vertical="center" wrapText="1"/>
    </xf>
    <xf numFmtId="164" fontId="14" fillId="9" borderId="2" xfId="1" applyFont="1" applyFill="1" applyBorder="1" applyAlignment="1">
      <alignment horizontal="left" vertical="center" wrapText="1"/>
    </xf>
    <xf numFmtId="3" fontId="6" fillId="2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11" borderId="0" xfId="0" applyFont="1" applyFill="1" applyBorder="1" applyAlignment="1">
      <alignment horizontal="justify" vertical="center" wrapText="1"/>
    </xf>
    <xf numFmtId="0" fontId="0" fillId="11" borderId="0" xfId="0" applyFill="1" applyBorder="1" applyAlignment="1"/>
    <xf numFmtId="3" fontId="5" fillId="2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6" fillId="2" borderId="2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2" borderId="2" xfId="2" applyFont="1" applyFill="1" applyBorder="1" applyAlignment="1"/>
    <xf numFmtId="0" fontId="6" fillId="2" borderId="8" xfId="2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9" fontId="5" fillId="2" borderId="26" xfId="2" applyNumberFormat="1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9" fontId="6" fillId="2" borderId="2" xfId="3" applyFont="1" applyFill="1" applyBorder="1" applyAlignment="1">
      <alignment horizontal="center" vertical="center" wrapText="1"/>
    </xf>
    <xf numFmtId="167" fontId="6" fillId="2" borderId="2" xfId="4" applyNumberFormat="1" applyFont="1" applyFill="1" applyBorder="1" applyAlignment="1">
      <alignment horizontal="center" vertical="center" wrapText="1"/>
    </xf>
    <xf numFmtId="164" fontId="14" fillId="9" borderId="31" xfId="1" applyFont="1" applyFill="1" applyBorder="1" applyAlignment="1">
      <alignment horizontal="left" vertical="center" wrapText="1"/>
    </xf>
    <xf numFmtId="0" fontId="55" fillId="0" borderId="2" xfId="0" applyFont="1" applyBorder="1" applyAlignment="1">
      <alignment horizontal="center" vertical="center" wrapText="1"/>
    </xf>
    <xf numFmtId="164" fontId="14" fillId="2" borderId="2" xfId="1" applyFont="1" applyFill="1" applyBorder="1" applyAlignment="1">
      <alignment horizontal="center" vertical="center" wrapText="1"/>
    </xf>
    <xf numFmtId="164" fontId="14" fillId="2" borderId="2" xfId="1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center" vertical="center" wrapText="1"/>
    </xf>
    <xf numFmtId="3" fontId="22" fillId="6" borderId="8" xfId="0" applyNumberFormat="1" applyFont="1" applyFill="1" applyBorder="1" applyAlignment="1">
      <alignment horizontal="center" vertical="center"/>
    </xf>
    <xf numFmtId="3" fontId="22" fillId="6" borderId="0" xfId="0" applyNumberFormat="1" applyFont="1" applyFill="1" applyBorder="1" applyAlignment="1">
      <alignment horizontal="center" vertical="center"/>
    </xf>
    <xf numFmtId="3" fontId="22" fillId="6" borderId="1" xfId="0" applyNumberFormat="1" applyFont="1" applyFill="1" applyBorder="1" applyAlignment="1">
      <alignment horizontal="center" vertical="center"/>
    </xf>
    <xf numFmtId="1" fontId="22" fillId="6" borderId="8" xfId="0" applyNumberFormat="1" applyFont="1" applyFill="1" applyBorder="1" applyAlignment="1">
      <alignment horizontal="center" vertical="center"/>
    </xf>
    <xf numFmtId="1" fontId="22" fillId="6" borderId="0" xfId="0" applyNumberFormat="1" applyFont="1" applyFill="1" applyBorder="1" applyAlignment="1">
      <alignment horizontal="center" vertical="center"/>
    </xf>
    <xf numFmtId="1" fontId="22" fillId="6" borderId="1" xfId="0" applyNumberFormat="1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justify" vertical="center" wrapText="1"/>
    </xf>
    <xf numFmtId="2" fontId="17" fillId="4" borderId="0" xfId="0" applyNumberFormat="1" applyFont="1" applyFill="1" applyBorder="1" applyAlignment="1">
      <alignment horizontal="left" vertical="center"/>
    </xf>
    <xf numFmtId="2" fontId="16" fillId="3" borderId="6" xfId="0" applyNumberFormat="1" applyFont="1" applyFill="1" applyBorder="1" applyAlignment="1">
      <alignment horizontal="center" vertical="center"/>
    </xf>
    <xf numFmtId="2" fontId="16" fillId="3" borderId="3" xfId="0" applyNumberFormat="1" applyFont="1" applyFill="1" applyBorder="1" applyAlignment="1">
      <alignment horizontal="center" vertical="center"/>
    </xf>
    <xf numFmtId="2" fontId="16" fillId="3" borderId="4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3" fontId="41" fillId="6" borderId="0" xfId="0" applyNumberFormat="1" applyFont="1" applyFill="1" applyBorder="1" applyAlignment="1">
      <alignment horizontal="center" vertical="center"/>
    </xf>
    <xf numFmtId="1" fontId="41" fillId="6" borderId="8" xfId="0" applyNumberFormat="1" applyFont="1" applyFill="1" applyBorder="1" applyAlignment="1">
      <alignment horizontal="center" vertical="center"/>
    </xf>
    <xf numFmtId="1" fontId="41" fillId="6" borderId="0" xfId="0" applyNumberFormat="1" applyFont="1" applyFill="1" applyBorder="1" applyAlignment="1">
      <alignment horizontal="center" vertical="center"/>
    </xf>
    <xf numFmtId="1" fontId="41" fillId="6" borderId="1" xfId="0" applyNumberFormat="1" applyFont="1" applyFill="1" applyBorder="1" applyAlignment="1">
      <alignment horizontal="center" vertical="center"/>
    </xf>
    <xf numFmtId="10" fontId="26" fillId="2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10" fontId="26" fillId="10" borderId="0" xfId="0" applyNumberFormat="1" applyFont="1" applyFill="1" applyBorder="1" applyAlignment="1"/>
    <xf numFmtId="0" fontId="26" fillId="10" borderId="0" xfId="0" applyFont="1" applyFill="1" applyBorder="1" applyAlignment="1"/>
    <xf numFmtId="2" fontId="5" fillId="4" borderId="3" xfId="0" applyNumberFormat="1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29" fillId="2" borderId="7" xfId="0" applyNumberFormat="1" applyFont="1" applyFill="1" applyBorder="1" applyAlignment="1">
      <alignment horizontal="center" vertical="center"/>
    </xf>
    <xf numFmtId="2" fontId="29" fillId="2" borderId="12" xfId="0" applyNumberFormat="1" applyFont="1" applyFill="1" applyBorder="1" applyAlignment="1">
      <alignment horizontal="center" vertical="center"/>
    </xf>
    <xf numFmtId="2" fontId="29" fillId="2" borderId="11" xfId="0" applyNumberFormat="1" applyFont="1" applyFill="1" applyBorder="1" applyAlignment="1">
      <alignment horizontal="center" vertical="center"/>
    </xf>
    <xf numFmtId="0" fontId="28" fillId="2" borderId="28" xfId="0" applyNumberFormat="1" applyFont="1" applyFill="1" applyBorder="1" applyAlignment="1">
      <alignment horizontal="center"/>
    </xf>
    <xf numFmtId="2" fontId="14" fillId="8" borderId="0" xfId="0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165" fontId="15" fillId="2" borderId="28" xfId="0" applyNumberFormat="1" applyFont="1" applyFill="1" applyBorder="1" applyAlignment="1">
      <alignment horizontal="center"/>
    </xf>
    <xf numFmtId="165" fontId="15" fillId="2" borderId="29" xfId="0" applyNumberFormat="1" applyFont="1" applyFill="1" applyBorder="1" applyAlignment="1">
      <alignment horizontal="center"/>
    </xf>
    <xf numFmtId="165" fontId="49" fillId="2" borderId="13" xfId="0" applyNumberFormat="1" applyFont="1" applyFill="1" applyBorder="1" applyAlignment="1">
      <alignment horizontal="center"/>
    </xf>
    <xf numFmtId="165" fontId="15" fillId="2" borderId="14" xfId="0" applyNumberFormat="1" applyFont="1" applyFill="1" applyBorder="1" applyAlignment="1">
      <alignment horizontal="center"/>
    </xf>
    <xf numFmtId="165" fontId="15" fillId="2" borderId="13" xfId="0" applyNumberFormat="1" applyFont="1" applyFill="1" applyBorder="1" applyAlignment="1">
      <alignment horizontal="center"/>
    </xf>
    <xf numFmtId="2" fontId="10" fillId="4" borderId="0" xfId="0" applyNumberFormat="1" applyFont="1" applyFill="1" applyBorder="1" applyAlignment="1">
      <alignment horizontal="left" vertical="center"/>
    </xf>
    <xf numFmtId="0" fontId="47" fillId="0" borderId="19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43" fillId="0" borderId="21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0" fillId="0" borderId="18" xfId="0" applyBorder="1" applyAlignment="1"/>
    <xf numFmtId="0" fontId="44" fillId="0" borderId="2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</cellXfs>
  <cellStyles count="5">
    <cellStyle name="Comma" xfId="4" builtinId="3"/>
    <cellStyle name="Currency 2" xfId="1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 lang="en-US" sz="1100"/>
            </a:pPr>
            <a:r>
              <a:rPr lang="en-US" sz="1100"/>
              <a:t>Eficácia</a:t>
            </a:r>
          </a:p>
        </c:rich>
      </c:tx>
      <c:layout>
        <c:manualLayout>
          <c:xMode val="edge"/>
          <c:yMode val="edge"/>
          <c:x val="0.43990394817669082"/>
          <c:y val="3.5587188612099654E-2"/>
        </c:manualLayout>
      </c:layout>
      <c:overlay val="0"/>
      <c:spPr>
        <a:solidFill>
          <a:sysClr val="window" lastClr="FFFFFF"/>
        </a:solidFill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442307692307924E-2"/>
          <c:y val="0.13167259786476868"/>
          <c:w val="0.92307692307692257"/>
          <c:h val="0.6548042704626380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3175">
              <a:solidFill>
                <a:srgbClr val="FFFFFF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2.21694378463974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0023752969125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/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'calculos auxiliares'!$B$2:$C$7</c:f>
              <c:multiLvlStrCache>
                <c:ptCount val="6"/>
                <c:lvl>
                  <c:pt idx="0">
                    <c:v>Ind  1</c:v>
                  </c:pt>
                  <c:pt idx="2">
                    <c:v>Ind  2 </c:v>
                  </c:pt>
                  <c:pt idx="3">
                    <c:v>Ind  3</c:v>
                  </c:pt>
                  <c:pt idx="4">
                    <c:v>Ind  4 (70%)</c:v>
                  </c:pt>
                  <c:pt idx="5">
                    <c:v>Ind  5 (30%)</c:v>
                  </c:pt>
                </c:lvl>
                <c:lvl>
                  <c:pt idx="0">
                    <c:v>OB 1 (40%)</c:v>
                  </c:pt>
                  <c:pt idx="2">
                    <c:v>OB 2 (20%)</c:v>
                  </c:pt>
                  <c:pt idx="3">
                    <c:v>OB 3 (20%)</c:v>
                  </c:pt>
                  <c:pt idx="4">
                    <c:v>OB 4 (20%)</c:v>
                  </c:pt>
                </c:lvl>
              </c:multiLvlStrCache>
            </c:multiLvlStrRef>
          </c:cat>
          <c:val>
            <c:numRef>
              <c:f>'calculos auxiliares'!$D$2:$D$7</c:f>
              <c:numCache>
                <c:formatCode>General</c:formatCode>
                <c:ptCount val="6"/>
                <c:pt idx="0" formatCode="0%">
                  <c:v>0</c:v>
                </c:pt>
                <c:pt idx="2" formatCode="0%">
                  <c:v>0</c:v>
                </c:pt>
                <c:pt idx="3" formatCode="0%">
                  <c:v>0</c:v>
                </c:pt>
                <c:pt idx="5" formatCode="0%">
                  <c:v>0</c:v>
                </c:pt>
              </c:numCache>
            </c:numRef>
          </c:val>
          <c:shape val="box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pyramid"/>
        <c:axId val="39298176"/>
        <c:axId val="39299712"/>
        <c:axId val="0"/>
      </c:bar3DChart>
      <c:catAx>
        <c:axId val="3929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pt-PT"/>
          </a:p>
        </c:txPr>
        <c:crossAx val="39299712"/>
        <c:crosses val="autoZero"/>
        <c:auto val="1"/>
        <c:lblAlgn val="ctr"/>
        <c:lblOffset val="100"/>
        <c:noMultiLvlLbl val="0"/>
      </c:catAx>
      <c:valAx>
        <c:axId val="392997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98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effectLst/>
  </c:spPr>
  <c:txPr>
    <a:bodyPr/>
    <a:lstStyle/>
    <a:p>
      <a:pPr>
        <a:defRPr b="1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pt-PT"/>
    </a:p>
  </c:tx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lang="pt-PT" sz="1100"/>
            </a:pPr>
            <a:r>
              <a:rPr lang="en-US" sz="1100"/>
              <a:t>Eficiência</a:t>
            </a:r>
          </a:p>
        </c:rich>
      </c:tx>
      <c:layout>
        <c:manualLayout>
          <c:xMode val="edge"/>
          <c:yMode val="edge"/>
          <c:x val="0.42650644972696111"/>
          <c:y val="3.8596491228070177E-2"/>
        </c:manualLayout>
      </c:layout>
      <c:overlay val="1"/>
      <c:spPr>
        <a:solidFill>
          <a:sysClr val="window" lastClr="FFFFFF"/>
        </a:solidFill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506055282915202E-2"/>
          <c:y val="0.11929865439506028"/>
          <c:w val="0.94216978323816769"/>
          <c:h val="0.6000020559280976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>
                    <a:solidFill>
                      <a:sysClr val="windowText" lastClr="000000"/>
                    </a:solidFill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'calculos auxiliares'!$B$8:$C$9</c:f>
              <c:multiLvlStrCache>
                <c:ptCount val="2"/>
                <c:lvl>
                  <c:pt idx="0">
                    <c:v>Ind  6</c:v>
                  </c:pt>
                  <c:pt idx="1">
                    <c:v>Ind 7</c:v>
                  </c:pt>
                </c:lvl>
                <c:lvl>
                  <c:pt idx="0">
                    <c:v>OB 5 (40%)</c:v>
                  </c:pt>
                  <c:pt idx="1">
                    <c:v>OB 6 (60%)</c:v>
                  </c:pt>
                </c:lvl>
              </c:multiLvlStrCache>
            </c:multiLvlStrRef>
          </c:cat>
          <c:val>
            <c:numRef>
              <c:f>'calculos auxiliares'!$D$8:$D$9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pyramid"/>
        <c:axId val="56256000"/>
        <c:axId val="56263040"/>
        <c:axId val="0"/>
      </c:bar3DChart>
      <c:catAx>
        <c:axId val="5625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pt-PT" b="1"/>
            </a:pPr>
            <a:endParaRPr lang="pt-PT"/>
          </a:p>
        </c:txPr>
        <c:crossAx val="56263040"/>
        <c:crosses val="autoZero"/>
        <c:auto val="1"/>
        <c:lblAlgn val="ctr"/>
        <c:lblOffset val="100"/>
        <c:noMultiLvlLbl val="0"/>
      </c:catAx>
      <c:valAx>
        <c:axId val="562630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6256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081" l="0.70000000000000062" r="0.70000000000000062" t="0.750000000000008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5682761757017497E-3"/>
          <c:y val="8.5676095101177768E-2"/>
          <c:w val="0.99166666666666659"/>
          <c:h val="0.7214115132565286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'calculos auxiliares'!$B$10:$C$11</c:f>
              <c:multiLvlStrCache>
                <c:ptCount val="2"/>
                <c:lvl>
                  <c:pt idx="0">
                    <c:v>Ind 8</c:v>
                  </c:pt>
                  <c:pt idx="1">
                    <c:v>Ind 9</c:v>
                  </c:pt>
                </c:lvl>
                <c:lvl>
                  <c:pt idx="0">
                    <c:v>OB 7 (50%)</c:v>
                  </c:pt>
                  <c:pt idx="1">
                    <c:v>OB 8 (50%)</c:v>
                  </c:pt>
                </c:lvl>
              </c:multiLvlStrCache>
            </c:multiLvlStrRef>
          </c:cat>
          <c:val>
            <c:numRef>
              <c:f>'calculos auxiliares'!$D$10:$D$11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pyramid"/>
        <c:axId val="56278400"/>
        <c:axId val="56297728"/>
        <c:axId val="0"/>
      </c:bar3DChart>
      <c:catAx>
        <c:axId val="5627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pt-PT" b="1"/>
            </a:pPr>
            <a:endParaRPr lang="pt-PT"/>
          </a:p>
        </c:txPr>
        <c:crossAx val="56297728"/>
        <c:crosses val="autoZero"/>
        <c:auto val="1"/>
        <c:lblAlgn val="ctr"/>
        <c:lblOffset val="100"/>
        <c:noMultiLvlLbl val="0"/>
      </c:catAx>
      <c:valAx>
        <c:axId val="562977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6278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0833" l="0.70000000000000062" r="0.70000000000000062" t="0.75000000000000833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 lang="en-US" sz="1100"/>
            </a:pPr>
            <a:r>
              <a:rPr lang="en-US" sz="1100"/>
              <a:t>Eficácia</a:t>
            </a:r>
          </a:p>
        </c:rich>
      </c:tx>
      <c:layout>
        <c:manualLayout>
          <c:xMode val="edge"/>
          <c:yMode val="edge"/>
          <c:x val="0.43990394817669082"/>
          <c:y val="3.5587188612099654E-2"/>
        </c:manualLayout>
      </c:layout>
      <c:overlay val="0"/>
      <c:spPr>
        <a:solidFill>
          <a:sysClr val="window" lastClr="FFFFFF"/>
        </a:solidFill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442307692307907E-2"/>
          <c:y val="0.13167259786476868"/>
          <c:w val="0.92307692307692257"/>
          <c:h val="0.6548042704626377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3175">
              <a:solidFill>
                <a:srgbClr val="FFFFFF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2.21694378463974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00237529691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/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'calculos auxiliares'!$B$2:$C$7</c:f>
              <c:multiLvlStrCache>
                <c:ptCount val="6"/>
                <c:lvl>
                  <c:pt idx="0">
                    <c:v>Ind  1</c:v>
                  </c:pt>
                  <c:pt idx="2">
                    <c:v>Ind  2 </c:v>
                  </c:pt>
                  <c:pt idx="3">
                    <c:v>Ind  3</c:v>
                  </c:pt>
                  <c:pt idx="4">
                    <c:v>Ind  4 (70%)</c:v>
                  </c:pt>
                  <c:pt idx="5">
                    <c:v>Ind  5 (30%)</c:v>
                  </c:pt>
                </c:lvl>
                <c:lvl>
                  <c:pt idx="0">
                    <c:v>OB 1 (40%)</c:v>
                  </c:pt>
                  <c:pt idx="2">
                    <c:v>OB 2 (20%)</c:v>
                  </c:pt>
                  <c:pt idx="3">
                    <c:v>OB 3 (20%)</c:v>
                  </c:pt>
                  <c:pt idx="4">
                    <c:v>OB 4 (20%)</c:v>
                  </c:pt>
                </c:lvl>
              </c:multiLvlStrCache>
            </c:multiLvlStrRef>
          </c:cat>
          <c:val>
            <c:numRef>
              <c:f>'calculos auxiliares'!$D$2:$D$7</c:f>
              <c:numCache>
                <c:formatCode>General</c:formatCode>
                <c:ptCount val="6"/>
                <c:pt idx="0" formatCode="0%">
                  <c:v>0</c:v>
                </c:pt>
                <c:pt idx="2" formatCode="0%">
                  <c:v>0</c:v>
                </c:pt>
                <c:pt idx="3" formatCode="0%">
                  <c:v>0</c:v>
                </c:pt>
                <c:pt idx="5" formatCode="0%">
                  <c:v>0</c:v>
                </c:pt>
              </c:numCache>
            </c:numRef>
          </c:val>
          <c:shape val="box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pyramid"/>
        <c:axId val="56318208"/>
        <c:axId val="56345728"/>
        <c:axId val="0"/>
      </c:bar3DChart>
      <c:catAx>
        <c:axId val="5631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pt-PT"/>
          </a:p>
        </c:txPr>
        <c:crossAx val="56345728"/>
        <c:crosses val="autoZero"/>
        <c:auto val="1"/>
        <c:lblAlgn val="ctr"/>
        <c:lblOffset val="100"/>
        <c:noMultiLvlLbl val="0"/>
      </c:catAx>
      <c:valAx>
        <c:axId val="563457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6318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effectLst/>
  </c:spPr>
  <c:txPr>
    <a:bodyPr/>
    <a:lstStyle/>
    <a:p>
      <a:pPr>
        <a:defRPr b="1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pt-PT"/>
    </a:p>
  </c:txPr>
  <c:printSettings>
    <c:headerFooter/>
    <c:pageMargins b="0.75000000000000766" l="0.70000000000000062" r="0.70000000000000062" t="0.7500000000000076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lang="pt-PT" sz="1100"/>
            </a:pPr>
            <a:r>
              <a:rPr lang="en-US" sz="1100"/>
              <a:t>Eficiência</a:t>
            </a:r>
          </a:p>
        </c:rich>
      </c:tx>
      <c:layout>
        <c:manualLayout>
          <c:xMode val="edge"/>
          <c:yMode val="edge"/>
          <c:x val="0.426506449726961"/>
          <c:y val="3.8596491228070177E-2"/>
        </c:manualLayout>
      </c:layout>
      <c:overlay val="1"/>
      <c:spPr>
        <a:solidFill>
          <a:sysClr val="window" lastClr="FFFFFF"/>
        </a:solidFill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506055282915202E-2"/>
          <c:y val="0.11929865439506028"/>
          <c:w val="0.94216978323816769"/>
          <c:h val="0.6000020559280976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>
                    <a:solidFill>
                      <a:sysClr val="windowText" lastClr="000000"/>
                    </a:solidFill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'calculos auxiliares'!$B$8:$C$9</c:f>
              <c:multiLvlStrCache>
                <c:ptCount val="2"/>
                <c:lvl>
                  <c:pt idx="0">
                    <c:v>Ind  6</c:v>
                  </c:pt>
                  <c:pt idx="1">
                    <c:v>Ind 7</c:v>
                  </c:pt>
                </c:lvl>
                <c:lvl>
                  <c:pt idx="0">
                    <c:v>OB 5 (40%)</c:v>
                  </c:pt>
                  <c:pt idx="1">
                    <c:v>OB 6 (60%)</c:v>
                  </c:pt>
                </c:lvl>
              </c:multiLvlStrCache>
            </c:multiLvlStrRef>
          </c:cat>
          <c:val>
            <c:numRef>
              <c:f>'calculos auxiliares'!$D$8:$D$9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pyramid"/>
        <c:axId val="56455936"/>
        <c:axId val="56458624"/>
        <c:axId val="0"/>
      </c:bar3DChart>
      <c:catAx>
        <c:axId val="5645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pt-PT" b="1"/>
            </a:pPr>
            <a:endParaRPr lang="pt-PT"/>
          </a:p>
        </c:txPr>
        <c:crossAx val="56458624"/>
        <c:crosses val="autoZero"/>
        <c:auto val="1"/>
        <c:lblAlgn val="ctr"/>
        <c:lblOffset val="100"/>
        <c:noMultiLvlLbl val="0"/>
      </c:catAx>
      <c:valAx>
        <c:axId val="564586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6455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5682761757017462E-3"/>
          <c:y val="8.5676095101177768E-2"/>
          <c:w val="0.99166666666666659"/>
          <c:h val="0.7214115132565286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'calculos auxiliares'!$B$10:$C$11</c:f>
              <c:multiLvlStrCache>
                <c:ptCount val="2"/>
                <c:lvl>
                  <c:pt idx="0">
                    <c:v>Ind 8</c:v>
                  </c:pt>
                  <c:pt idx="1">
                    <c:v>Ind 9</c:v>
                  </c:pt>
                </c:lvl>
                <c:lvl>
                  <c:pt idx="0">
                    <c:v>OB 7 (50%)</c:v>
                  </c:pt>
                  <c:pt idx="1">
                    <c:v>OB 8 (50%)</c:v>
                  </c:pt>
                </c:lvl>
              </c:multiLvlStrCache>
            </c:multiLvlStrRef>
          </c:cat>
          <c:val>
            <c:numRef>
              <c:f>'calculos auxiliares'!$D$10:$D$11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pyramid"/>
        <c:axId val="56478336"/>
        <c:axId val="56485376"/>
        <c:axId val="0"/>
      </c:bar3DChart>
      <c:catAx>
        <c:axId val="5647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pt-PT" b="1"/>
            </a:pPr>
            <a:endParaRPr lang="pt-PT"/>
          </a:p>
        </c:txPr>
        <c:crossAx val="56485376"/>
        <c:crosses val="autoZero"/>
        <c:auto val="1"/>
        <c:lblAlgn val="ctr"/>
        <c:lblOffset val="100"/>
        <c:noMultiLvlLbl val="0"/>
      </c:catAx>
      <c:valAx>
        <c:axId val="564853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6478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081" l="0.70000000000000062" r="0.70000000000000062" t="0.7500000000000081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28575</xdr:rowOff>
    </xdr:from>
    <xdr:to>
      <xdr:col>3</xdr:col>
      <xdr:colOff>1609725</xdr:colOff>
      <xdr:row>96</xdr:row>
      <xdr:rowOff>38100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96</xdr:row>
      <xdr:rowOff>114300</xdr:rowOff>
    </xdr:from>
    <xdr:to>
      <xdr:col>3</xdr:col>
      <xdr:colOff>1600200</xdr:colOff>
      <xdr:row>110</xdr:row>
      <xdr:rowOff>161925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111</xdr:row>
      <xdr:rowOff>19050</xdr:rowOff>
    </xdr:from>
    <xdr:to>
      <xdr:col>3</xdr:col>
      <xdr:colOff>1600200</xdr:colOff>
      <xdr:row>122</xdr:row>
      <xdr:rowOff>19050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0.34309</cdr:x>
      <cdr:y>0.07771</cdr:y>
    </cdr:from>
    <cdr:to>
      <cdr:x>0.58004</cdr:x>
      <cdr:y>0.16205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323975" y="190500"/>
          <a:ext cx="914400" cy="2000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pt-PT" sz="1100" b="1">
              <a:solidFill>
                <a:sysClr val="windowText" lastClr="000000"/>
              </a:solidFill>
            </a:rPr>
            <a:t>Qualidade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87</xdr:row>
      <xdr:rowOff>28575</xdr:rowOff>
    </xdr:from>
    <xdr:to>
      <xdr:col>3</xdr:col>
      <xdr:colOff>1609725</xdr:colOff>
      <xdr:row>100</xdr:row>
      <xdr:rowOff>38100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100</xdr:row>
      <xdr:rowOff>114300</xdr:rowOff>
    </xdr:from>
    <xdr:to>
      <xdr:col>3</xdr:col>
      <xdr:colOff>1600200</xdr:colOff>
      <xdr:row>114</xdr:row>
      <xdr:rowOff>161925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115</xdr:row>
      <xdr:rowOff>19050</xdr:rowOff>
    </xdr:from>
    <xdr:to>
      <xdr:col>3</xdr:col>
      <xdr:colOff>1600200</xdr:colOff>
      <xdr:row>126</xdr:row>
      <xdr:rowOff>19050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0.34309</cdr:x>
      <cdr:y>0.07771</cdr:y>
    </cdr:from>
    <cdr:to>
      <cdr:x>0.58004</cdr:x>
      <cdr:y>0.16205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323975" y="190500"/>
          <a:ext cx="914400" cy="2000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pt-PT" sz="1100" b="1">
              <a:solidFill>
                <a:sysClr val="windowText" lastClr="000000"/>
              </a:solidFill>
            </a:rPr>
            <a:t>Qualidade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B801019\Local%20Settings\Temporary%20Internet%20Files\OLK22DD\QUAR%20SGMFAP%202008%201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 SGMFAP"/>
      <sheetName val="Cálculos Auxiliar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45"/>
  <sheetViews>
    <sheetView showGridLines="0" tabSelected="1" topLeftCell="A40" zoomScale="75" zoomScaleNormal="100" workbookViewId="0">
      <selection activeCell="G148" sqref="G148"/>
    </sheetView>
  </sheetViews>
  <sheetFormatPr defaultRowHeight="11.25" x14ac:dyDescent="0.15"/>
  <cols>
    <col min="1" max="1" width="20.28515625" style="8" customWidth="1"/>
    <col min="2" max="2" width="16.5703125" style="8" customWidth="1"/>
    <col min="3" max="3" width="6" style="8" customWidth="1"/>
    <col min="4" max="4" width="44.7109375" style="8" customWidth="1"/>
    <col min="5" max="5" width="10.7109375" style="8" customWidth="1"/>
    <col min="6" max="6" width="13.140625" style="8" bestFit="1" customWidth="1"/>
    <col min="7" max="7" width="11.7109375" style="8" customWidth="1"/>
    <col min="8" max="8" width="9.5703125" style="8" customWidth="1"/>
    <col min="9" max="9" width="8.5703125" style="8" customWidth="1"/>
    <col min="10" max="10" width="8" style="8" customWidth="1"/>
    <col min="11" max="11" width="10.28515625" style="8" customWidth="1"/>
    <col min="12" max="12" width="0" style="8" hidden="1" customWidth="1"/>
    <col min="13" max="16384" width="9.140625" style="8"/>
  </cols>
  <sheetData>
    <row r="2" spans="1:13" ht="19.5" x14ac:dyDescent="0.15">
      <c r="A2" s="160" t="s">
        <v>165</v>
      </c>
      <c r="B2" s="160"/>
      <c r="C2" s="160"/>
      <c r="D2" s="160"/>
      <c r="E2" s="16"/>
      <c r="F2" s="16"/>
      <c r="G2" s="17"/>
      <c r="H2" s="17"/>
      <c r="I2" s="17"/>
      <c r="J2" s="16"/>
      <c r="K2" s="16"/>
      <c r="L2" s="2"/>
      <c r="M2" s="2"/>
    </row>
    <row r="3" spans="1:13" ht="8.25" customHeight="1" x14ac:dyDescent="0.25">
      <c r="A3" s="161"/>
      <c r="B3" s="161"/>
      <c r="C3" s="161"/>
      <c r="D3" s="161"/>
      <c r="E3" s="16"/>
      <c r="F3" s="16"/>
      <c r="G3" s="16"/>
      <c r="H3" s="210"/>
      <c r="I3" s="210"/>
      <c r="J3" s="210"/>
      <c r="K3" s="210"/>
      <c r="L3" s="2"/>
      <c r="M3" s="2"/>
    </row>
    <row r="4" spans="1:13" ht="15" x14ac:dyDescent="0.2">
      <c r="A4" s="162" t="s">
        <v>67</v>
      </c>
      <c r="B4" s="162" t="s">
        <v>97</v>
      </c>
      <c r="C4" s="162"/>
      <c r="D4" s="162"/>
      <c r="E4" s="163"/>
      <c r="F4" s="163"/>
      <c r="G4" s="163"/>
      <c r="H4" s="163"/>
      <c r="I4" s="163"/>
      <c r="J4" s="163"/>
      <c r="K4" s="163"/>
      <c r="L4" s="2"/>
      <c r="M4" s="2"/>
    </row>
    <row r="5" spans="1:13" s="68" customFormat="1" ht="14.25" customHeight="1" x14ac:dyDescent="0.2">
      <c r="A5" s="162" t="s">
        <v>98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67"/>
      <c r="M5" s="67"/>
    </row>
    <row r="6" spans="1:13" ht="15" customHeight="1" x14ac:dyDescent="0.2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"/>
      <c r="M6" s="2"/>
    </row>
    <row r="7" spans="1:13" ht="42" customHeight="1" x14ac:dyDescent="0.15">
      <c r="A7" s="212" t="s">
        <v>99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"/>
      <c r="M7" s="2"/>
    </row>
    <row r="8" spans="1:13" ht="24.75" customHeight="1" x14ac:dyDescent="0.15">
      <c r="A8" s="212" t="s">
        <v>100</v>
      </c>
      <c r="B8" s="212"/>
      <c r="C8" s="212"/>
      <c r="D8" s="212"/>
      <c r="E8" s="212"/>
      <c r="F8" s="212"/>
      <c r="G8" s="212"/>
      <c r="H8" s="212"/>
      <c r="I8" s="212"/>
      <c r="J8" s="212"/>
      <c r="K8" s="206"/>
      <c r="L8" s="2"/>
      <c r="M8" s="2"/>
    </row>
    <row r="9" spans="1:13" ht="13.5" customHeight="1" x14ac:dyDescent="0.15">
      <c r="A9" s="213" t="s">
        <v>0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"/>
      <c r="M9" s="2"/>
    </row>
    <row r="10" spans="1:13" ht="16.5" customHeight="1" x14ac:dyDescent="0.15">
      <c r="A10" s="214" t="s">
        <v>101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"/>
      <c r="M10" s="2"/>
    </row>
    <row r="11" spans="1:13" ht="13.5" customHeight="1" x14ac:dyDescent="0.15">
      <c r="A11" s="214" t="s">
        <v>102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"/>
      <c r="M11" s="2"/>
    </row>
    <row r="12" spans="1:13" ht="13.5" customHeight="1" x14ac:dyDescent="0.15">
      <c r="A12" s="215" t="s">
        <v>103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</row>
    <row r="13" spans="1:13" ht="13.5" customHeight="1" x14ac:dyDescent="0.15">
      <c r="A13" s="216" t="s">
        <v>104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</row>
    <row r="14" spans="1:13" ht="11.25" customHeight="1" x14ac:dyDescent="0.15">
      <c r="A14" s="217" t="s">
        <v>28</v>
      </c>
      <c r="B14" s="217"/>
      <c r="C14" s="217"/>
      <c r="D14" s="217"/>
      <c r="E14" s="218" t="s">
        <v>121</v>
      </c>
      <c r="F14" s="218" t="s">
        <v>122</v>
      </c>
      <c r="G14" s="219"/>
      <c r="H14" s="220"/>
      <c r="I14" s="220"/>
      <c r="J14" s="221"/>
      <c r="K14" s="218" t="s">
        <v>1</v>
      </c>
      <c r="L14" s="2"/>
      <c r="M14" s="2"/>
    </row>
    <row r="15" spans="1:13" ht="11.25" customHeight="1" x14ac:dyDescent="0.25">
      <c r="A15" s="217"/>
      <c r="B15" s="217"/>
      <c r="C15" s="217"/>
      <c r="D15" s="217"/>
      <c r="E15" s="218"/>
      <c r="F15" s="218"/>
      <c r="G15" s="218" t="s">
        <v>12</v>
      </c>
      <c r="H15" s="222"/>
      <c r="I15" s="222"/>
      <c r="J15" s="222"/>
      <c r="K15" s="218"/>
      <c r="L15" s="2"/>
      <c r="M15" s="2"/>
    </row>
    <row r="16" spans="1:13" ht="11.25" customHeight="1" x14ac:dyDescent="0.15">
      <c r="A16" s="217"/>
      <c r="B16" s="217"/>
      <c r="C16" s="217"/>
      <c r="D16" s="217"/>
      <c r="E16" s="218"/>
      <c r="F16" s="218"/>
      <c r="G16" s="223" t="s">
        <v>2</v>
      </c>
      <c r="H16" s="218" t="s">
        <v>3</v>
      </c>
      <c r="I16" s="218"/>
      <c r="J16" s="218"/>
      <c r="K16" s="218"/>
      <c r="L16" s="2"/>
      <c r="M16" s="2"/>
    </row>
    <row r="17" spans="1:16" ht="46.5" customHeight="1" x14ac:dyDescent="0.15">
      <c r="A17" s="217"/>
      <c r="B17" s="217"/>
      <c r="C17" s="217"/>
      <c r="D17" s="217"/>
      <c r="E17" s="218"/>
      <c r="F17" s="218"/>
      <c r="G17" s="223"/>
      <c r="H17" s="207" t="s">
        <v>4</v>
      </c>
      <c r="I17" s="207" t="s">
        <v>5</v>
      </c>
      <c r="J17" s="207" t="s">
        <v>6</v>
      </c>
      <c r="K17" s="218"/>
      <c r="L17" s="2"/>
      <c r="M17" s="2"/>
    </row>
    <row r="18" spans="1:16" s="60" customFormat="1" ht="17.25" customHeight="1" x14ac:dyDescent="0.2">
      <c r="A18" s="71" t="s">
        <v>7</v>
      </c>
      <c r="B18" s="71"/>
      <c r="C18" s="71"/>
      <c r="D18" s="72">
        <v>0.6</v>
      </c>
      <c r="E18" s="71"/>
      <c r="F18" s="72"/>
      <c r="G18" s="72"/>
      <c r="H18" s="73"/>
      <c r="I18" s="71"/>
      <c r="J18" s="73"/>
      <c r="K18" s="74"/>
      <c r="L18" s="58"/>
      <c r="M18" s="59"/>
      <c r="P18" s="61"/>
    </row>
    <row r="19" spans="1:16" s="10" customFormat="1" ht="6" customHeight="1" x14ac:dyDescent="0.15">
      <c r="A19" s="19"/>
      <c r="B19" s="19"/>
      <c r="C19" s="11"/>
      <c r="D19" s="14"/>
      <c r="E19" s="5"/>
      <c r="F19" s="113"/>
      <c r="G19" s="5"/>
      <c r="H19" s="5"/>
      <c r="I19" s="6"/>
      <c r="J19" s="6"/>
      <c r="K19" s="12"/>
      <c r="L19" s="13"/>
      <c r="M19" s="13"/>
      <c r="O19" s="13"/>
    </row>
    <row r="20" spans="1:16" ht="11.25" customHeight="1" x14ac:dyDescent="0.15">
      <c r="A20" s="9" t="s">
        <v>123</v>
      </c>
      <c r="B20" s="9"/>
      <c r="C20" s="63" t="s">
        <v>41</v>
      </c>
      <c r="D20" s="65">
        <v>0.5</v>
      </c>
      <c r="E20" s="29"/>
      <c r="F20" s="202"/>
      <c r="G20" s="224"/>
      <c r="H20" s="32"/>
      <c r="I20" s="32"/>
      <c r="J20" s="32"/>
      <c r="K20" s="69"/>
      <c r="L20" s="2"/>
      <c r="M20" s="2"/>
    </row>
    <row r="21" spans="1:16" ht="20.25" customHeight="1" x14ac:dyDescent="0.25">
      <c r="A21" s="226" t="s">
        <v>124</v>
      </c>
      <c r="B21" s="227"/>
      <c r="C21" s="184" t="s">
        <v>9</v>
      </c>
      <c r="D21" s="228" t="s">
        <v>160</v>
      </c>
      <c r="E21" s="233" t="s">
        <v>125</v>
      </c>
      <c r="F21" s="235" t="s">
        <v>131</v>
      </c>
      <c r="G21" s="225"/>
      <c r="H21" s="32"/>
      <c r="I21" s="32"/>
      <c r="J21" s="38"/>
      <c r="K21" s="70"/>
      <c r="L21" s="2"/>
      <c r="M21" s="2"/>
      <c r="N21" s="15"/>
      <c r="O21" s="15"/>
      <c r="P21"/>
    </row>
    <row r="22" spans="1:16" ht="35.25" customHeight="1" x14ac:dyDescent="0.25">
      <c r="A22" s="226"/>
      <c r="B22" s="227"/>
      <c r="C22" s="181"/>
      <c r="D22" s="228"/>
      <c r="E22" s="234"/>
      <c r="F22" s="235"/>
      <c r="G22" s="225"/>
      <c r="H22" s="145"/>
      <c r="I22" s="56"/>
      <c r="J22" s="56"/>
      <c r="K22" s="90">
        <f>+G23-100%</f>
        <v>-1</v>
      </c>
      <c r="L22" s="2"/>
      <c r="M22" s="2"/>
      <c r="N22" s="2"/>
      <c r="O22" s="2"/>
    </row>
    <row r="23" spans="1:16" ht="33.75" customHeight="1" x14ac:dyDescent="0.15">
      <c r="A23" s="226"/>
      <c r="B23" s="227"/>
      <c r="C23" s="182" t="s">
        <v>10</v>
      </c>
      <c r="D23" s="183">
        <v>1</v>
      </c>
      <c r="E23" s="234"/>
      <c r="F23" s="235"/>
      <c r="G23" s="225"/>
      <c r="H23" s="32"/>
      <c r="I23" s="30"/>
      <c r="J23" s="32"/>
      <c r="K23" s="69"/>
      <c r="L23" s="2"/>
      <c r="M23" s="2"/>
      <c r="N23" s="2"/>
      <c r="O23" s="2"/>
    </row>
    <row r="24" spans="1:16" s="93" customFormat="1" ht="6.75" customHeight="1" x14ac:dyDescent="0.15">
      <c r="A24" s="94"/>
      <c r="B24" s="95"/>
      <c r="C24" s="96"/>
      <c r="D24" s="97"/>
      <c r="E24" s="98"/>
      <c r="F24" s="115"/>
      <c r="G24" s="99"/>
      <c r="H24" s="100"/>
      <c r="I24" s="101"/>
      <c r="J24" s="100"/>
      <c r="K24" s="102"/>
      <c r="L24" s="92"/>
      <c r="M24" s="92"/>
      <c r="N24" s="92"/>
      <c r="O24" s="92"/>
    </row>
    <row r="25" spans="1:16" ht="11.25" customHeight="1" x14ac:dyDescent="0.15">
      <c r="A25" s="9" t="s">
        <v>128</v>
      </c>
      <c r="B25" s="9"/>
      <c r="C25" s="63" t="s">
        <v>41</v>
      </c>
      <c r="D25" s="65">
        <v>0.3</v>
      </c>
      <c r="E25" s="29"/>
      <c r="F25" s="202"/>
      <c r="G25" s="224"/>
      <c r="H25" s="32"/>
      <c r="I25" s="32"/>
      <c r="J25" s="32"/>
      <c r="K25" s="69"/>
      <c r="L25" s="2"/>
      <c r="M25" s="2"/>
    </row>
    <row r="26" spans="1:16" ht="20.25" customHeight="1" x14ac:dyDescent="0.25">
      <c r="A26" s="226" t="s">
        <v>132</v>
      </c>
      <c r="B26" s="227"/>
      <c r="C26" s="91" t="s">
        <v>11</v>
      </c>
      <c r="D26" s="228" t="s">
        <v>161</v>
      </c>
      <c r="E26" s="35"/>
      <c r="F26" s="229" t="s">
        <v>70</v>
      </c>
      <c r="G26" s="225"/>
      <c r="H26" s="32"/>
      <c r="I26" s="32"/>
      <c r="J26" s="38"/>
      <c r="K26" s="70"/>
      <c r="L26" s="2"/>
      <c r="M26" s="2"/>
      <c r="N26" s="15"/>
      <c r="O26" s="15"/>
      <c r="P26"/>
    </row>
    <row r="27" spans="1:16" ht="35.25" customHeight="1" x14ac:dyDescent="0.25">
      <c r="A27" s="226"/>
      <c r="B27" s="227"/>
      <c r="C27" s="174"/>
      <c r="D27" s="228"/>
      <c r="E27" s="203" t="s">
        <v>129</v>
      </c>
      <c r="F27" s="230"/>
      <c r="G27" s="225"/>
      <c r="H27" s="32"/>
      <c r="I27" s="56"/>
      <c r="J27" s="145"/>
      <c r="K27" s="90">
        <f>+G28-100%</f>
        <v>-1</v>
      </c>
      <c r="L27" s="2"/>
      <c r="M27" s="2"/>
      <c r="N27" s="2"/>
      <c r="O27" s="2"/>
    </row>
    <row r="28" spans="1:16" ht="33.75" customHeight="1" x14ac:dyDescent="0.15">
      <c r="A28" s="226"/>
      <c r="B28" s="227"/>
      <c r="C28" s="28" t="s">
        <v>10</v>
      </c>
      <c r="D28" s="34">
        <v>1</v>
      </c>
      <c r="E28" s="29"/>
      <c r="F28" s="230"/>
      <c r="G28" s="225"/>
      <c r="H28" s="32"/>
      <c r="I28" s="30"/>
      <c r="J28" s="32"/>
      <c r="K28" s="69"/>
      <c r="L28" s="2"/>
      <c r="M28" s="2"/>
      <c r="N28" s="2"/>
      <c r="O28" s="2"/>
    </row>
    <row r="29" spans="1:16" ht="6.75" customHeight="1" x14ac:dyDescent="0.25">
      <c r="A29" s="231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"/>
      <c r="M29" s="2"/>
      <c r="N29" s="2"/>
      <c r="O29" s="2"/>
    </row>
    <row r="30" spans="1:16" ht="5.25" customHeight="1" x14ac:dyDescent="0.15">
      <c r="A30" s="187"/>
      <c r="B30" s="205"/>
      <c r="C30" s="189"/>
      <c r="D30" s="190"/>
      <c r="E30" s="191"/>
      <c r="F30" s="192"/>
      <c r="G30" s="193"/>
      <c r="H30" s="194"/>
      <c r="I30" s="195"/>
      <c r="J30" s="194"/>
      <c r="K30" s="196"/>
      <c r="L30" s="2"/>
      <c r="M30" s="2"/>
      <c r="N30" s="2"/>
      <c r="O30" s="2"/>
    </row>
    <row r="31" spans="1:16" ht="16.5" customHeight="1" x14ac:dyDescent="0.15">
      <c r="A31" s="9" t="s">
        <v>127</v>
      </c>
      <c r="B31" s="9"/>
      <c r="C31" s="63" t="s">
        <v>41</v>
      </c>
      <c r="D31" s="65">
        <v>0.2</v>
      </c>
      <c r="E31" s="29"/>
      <c r="F31" s="202"/>
      <c r="G31" s="199"/>
      <c r="H31" s="32"/>
      <c r="I31" s="32"/>
      <c r="J31" s="32"/>
      <c r="K31" s="69"/>
      <c r="L31" s="2"/>
      <c r="M31" s="2"/>
      <c r="N31" s="2"/>
      <c r="O31" s="2"/>
    </row>
    <row r="32" spans="1:16" ht="31.5" customHeight="1" x14ac:dyDescent="0.25">
      <c r="A32" s="226" t="s">
        <v>126</v>
      </c>
      <c r="B32" s="226"/>
      <c r="C32" s="91" t="s">
        <v>29</v>
      </c>
      <c r="D32" s="228" t="s">
        <v>164</v>
      </c>
      <c r="E32" s="233" t="s">
        <v>129</v>
      </c>
      <c r="F32" s="243" t="s">
        <v>69</v>
      </c>
      <c r="G32" s="200"/>
      <c r="H32" s="145"/>
      <c r="I32" s="33"/>
      <c r="J32" s="32"/>
      <c r="K32" s="185">
        <f>+G33-100%</f>
        <v>-1</v>
      </c>
      <c r="L32" s="2"/>
      <c r="M32" s="2"/>
    </row>
    <row r="33" spans="1:17" ht="31.5" customHeight="1" x14ac:dyDescent="0.25">
      <c r="A33" s="226"/>
      <c r="B33" s="226"/>
      <c r="C33" s="174"/>
      <c r="D33" s="228"/>
      <c r="E33" s="234"/>
      <c r="F33" s="243"/>
      <c r="G33" s="200"/>
      <c r="H33" s="30"/>
      <c r="I33" s="89"/>
      <c r="J33" s="32"/>
      <c r="K33" s="69"/>
      <c r="L33" s="2"/>
      <c r="M33" s="2"/>
      <c r="N33" s="15"/>
      <c r="O33" s="15"/>
      <c r="P33"/>
    </row>
    <row r="34" spans="1:17" ht="35.25" customHeight="1" x14ac:dyDescent="0.25">
      <c r="A34" s="226"/>
      <c r="B34" s="226"/>
      <c r="C34" s="28" t="s">
        <v>10</v>
      </c>
      <c r="D34" s="34">
        <v>0.7</v>
      </c>
      <c r="E34" s="234"/>
      <c r="F34" s="243"/>
      <c r="G34" s="200"/>
      <c r="H34" s="32"/>
      <c r="I34" s="89"/>
      <c r="J34" s="32"/>
      <c r="K34" s="69"/>
      <c r="L34" s="2"/>
      <c r="M34" s="2"/>
      <c r="N34" s="2"/>
      <c r="O34" s="2"/>
    </row>
    <row r="35" spans="1:17" ht="6.75" customHeight="1" x14ac:dyDescent="0.15">
      <c r="A35" s="226"/>
      <c r="B35" s="226"/>
      <c r="C35" s="11"/>
      <c r="D35" s="14"/>
      <c r="E35" s="66"/>
      <c r="F35" s="113"/>
      <c r="G35" s="5"/>
      <c r="H35" s="6"/>
      <c r="I35" s="6"/>
      <c r="J35" s="6"/>
      <c r="K35" s="12"/>
      <c r="L35" s="2"/>
      <c r="M35" s="2"/>
      <c r="N35" s="2"/>
      <c r="O35" s="2"/>
    </row>
    <row r="36" spans="1:17" ht="12" customHeight="1" x14ac:dyDescent="0.15">
      <c r="A36" s="226"/>
      <c r="B36" s="226"/>
      <c r="C36" s="172" t="s">
        <v>30</v>
      </c>
      <c r="D36" s="244" t="s">
        <v>130</v>
      </c>
      <c r="E36" s="233" t="s">
        <v>129</v>
      </c>
      <c r="F36" s="235" t="s">
        <v>135</v>
      </c>
      <c r="G36" s="224"/>
      <c r="H36" s="237"/>
      <c r="I36" s="238"/>
      <c r="J36" s="238"/>
      <c r="K36" s="240">
        <f>+G36-100%</f>
        <v>-1</v>
      </c>
    </row>
    <row r="37" spans="1:17" s="62" customFormat="1" ht="12.75" customHeight="1" x14ac:dyDescent="0.25">
      <c r="A37" s="226"/>
      <c r="B37" s="226"/>
      <c r="C37" s="173"/>
      <c r="D37" s="244"/>
      <c r="E37" s="245"/>
      <c r="F37" s="230"/>
      <c r="G37" s="236"/>
      <c r="H37" s="225"/>
      <c r="I37" s="239"/>
      <c r="J37" s="239"/>
      <c r="K37" s="241"/>
    </row>
    <row r="38" spans="1:17" ht="18" customHeight="1" x14ac:dyDescent="0.25">
      <c r="A38" s="226"/>
      <c r="B38" s="226"/>
      <c r="C38" s="173"/>
      <c r="D38" s="244"/>
      <c r="E38" s="245"/>
      <c r="F38" s="230"/>
      <c r="G38" s="236"/>
      <c r="H38" s="225"/>
      <c r="I38" s="239"/>
      <c r="J38" s="239"/>
      <c r="K38" s="241"/>
    </row>
    <row r="39" spans="1:17" s="10" customFormat="1" ht="32.25" customHeight="1" x14ac:dyDescent="0.15">
      <c r="A39" s="226"/>
      <c r="B39" s="226"/>
      <c r="C39" s="28" t="s">
        <v>10</v>
      </c>
      <c r="D39" s="34">
        <v>0.3</v>
      </c>
      <c r="E39" s="245"/>
      <c r="F39" s="230"/>
      <c r="G39" s="236"/>
      <c r="H39" s="225"/>
      <c r="I39" s="239"/>
      <c r="J39" s="239"/>
      <c r="K39" s="241"/>
      <c r="L39" s="13"/>
      <c r="M39" s="13"/>
      <c r="O39" s="13"/>
    </row>
    <row r="40" spans="1:17" ht="12.75" customHeight="1" x14ac:dyDescent="0.15">
      <c r="A40" s="3"/>
      <c r="B40" s="3"/>
      <c r="C40" s="3"/>
      <c r="D40" s="4"/>
      <c r="E40" s="7"/>
      <c r="F40" s="113"/>
      <c r="G40" s="5"/>
      <c r="H40" s="6"/>
      <c r="I40" s="6"/>
      <c r="J40" s="6"/>
      <c r="K40" s="1"/>
      <c r="L40" s="2"/>
      <c r="M40" s="2"/>
    </row>
    <row r="41" spans="1:17" ht="12" customHeight="1" x14ac:dyDescent="0.15">
      <c r="A41" s="75" t="s">
        <v>40</v>
      </c>
      <c r="B41" s="73"/>
      <c r="C41" s="73"/>
      <c r="D41" s="72">
        <v>0.2</v>
      </c>
      <c r="E41" s="73"/>
      <c r="F41" s="117"/>
      <c r="G41" s="76"/>
      <c r="H41" s="73"/>
      <c r="I41" s="73"/>
      <c r="J41" s="73"/>
      <c r="K41" s="77"/>
      <c r="L41" s="2"/>
      <c r="M41" s="2"/>
    </row>
    <row r="42" spans="1:17" ht="12" customHeight="1" x14ac:dyDescent="0.25">
      <c r="A42" s="19"/>
      <c r="B42" s="19"/>
      <c r="C42" s="11"/>
      <c r="D42" s="14"/>
      <c r="E42" s="5"/>
      <c r="F42" s="113"/>
      <c r="G42" s="5"/>
      <c r="H42" s="5"/>
      <c r="I42" s="6"/>
      <c r="J42" s="6"/>
      <c r="K42" s="12"/>
      <c r="L42" s="2"/>
      <c r="M42" s="2"/>
      <c r="N42"/>
      <c r="O42" s="15"/>
      <c r="P42" s="15"/>
      <c r="Q42"/>
    </row>
    <row r="43" spans="1:17" ht="12" customHeight="1" x14ac:dyDescent="0.15">
      <c r="A43" s="9" t="s">
        <v>134</v>
      </c>
      <c r="B43" s="9"/>
      <c r="C43" s="63" t="s">
        <v>41</v>
      </c>
      <c r="D43" s="65">
        <v>0.4</v>
      </c>
      <c r="E43" s="37"/>
      <c r="F43" s="242" t="s">
        <v>74</v>
      </c>
      <c r="G43" s="201"/>
      <c r="H43" s="32"/>
      <c r="I43" s="32"/>
      <c r="J43" s="32"/>
      <c r="K43" s="69"/>
      <c r="L43" s="2"/>
      <c r="M43" s="2"/>
      <c r="N43" s="2"/>
      <c r="O43" s="2"/>
      <c r="P43" s="2"/>
    </row>
    <row r="44" spans="1:17" ht="15.75" customHeight="1" x14ac:dyDescent="0.15">
      <c r="A44" s="226" t="s">
        <v>145</v>
      </c>
      <c r="B44" s="227"/>
      <c r="C44" s="91" t="s">
        <v>31</v>
      </c>
      <c r="D44" s="247" t="s">
        <v>146</v>
      </c>
      <c r="E44" s="248" t="s">
        <v>129</v>
      </c>
      <c r="F44" s="230"/>
      <c r="G44" s="29"/>
      <c r="H44" s="32"/>
      <c r="I44" s="32"/>
      <c r="J44" s="32"/>
      <c r="K44" s="69"/>
    </row>
    <row r="45" spans="1:17" s="60" customFormat="1" ht="18" customHeight="1" x14ac:dyDescent="0.25">
      <c r="A45" s="226"/>
      <c r="B45" s="227"/>
      <c r="C45" s="174"/>
      <c r="D45" s="247"/>
      <c r="E45" s="245"/>
      <c r="F45" s="230"/>
      <c r="G45" s="143"/>
      <c r="H45" s="145"/>
      <c r="I45" s="145"/>
      <c r="J45" s="57"/>
      <c r="K45" s="90">
        <f>+G46-100%</f>
        <v>-1</v>
      </c>
    </row>
    <row r="46" spans="1:17" ht="24" customHeight="1" x14ac:dyDescent="0.15">
      <c r="A46" s="226"/>
      <c r="B46" s="227"/>
      <c r="C46" s="36" t="s">
        <v>10</v>
      </c>
      <c r="D46" s="34">
        <v>1</v>
      </c>
      <c r="E46" s="245"/>
      <c r="F46" s="230"/>
      <c r="G46" s="142"/>
      <c r="H46" s="32"/>
      <c r="I46" s="32"/>
      <c r="J46" s="30"/>
      <c r="K46" s="69"/>
    </row>
    <row r="47" spans="1:17" ht="4.5" customHeight="1" x14ac:dyDescent="0.15">
      <c r="A47" s="121"/>
      <c r="B47" s="122"/>
      <c r="C47" s="106"/>
      <c r="D47" s="124"/>
      <c r="E47" s="107"/>
      <c r="F47" s="116"/>
      <c r="G47" s="103"/>
      <c r="H47" s="128"/>
      <c r="I47" s="128"/>
      <c r="J47" s="104"/>
      <c r="K47" s="129"/>
      <c r="L47" s="2"/>
      <c r="M47" s="2"/>
    </row>
    <row r="48" spans="1:17" ht="15" customHeight="1" x14ac:dyDescent="0.15">
      <c r="A48" s="9" t="s">
        <v>166</v>
      </c>
      <c r="B48" s="9"/>
      <c r="C48" s="63" t="s">
        <v>41</v>
      </c>
      <c r="D48" s="65">
        <v>0.6</v>
      </c>
      <c r="E48" s="37"/>
      <c r="F48" s="118"/>
      <c r="G48" s="201"/>
      <c r="H48" s="32"/>
      <c r="I48" s="32"/>
      <c r="J48" s="32"/>
      <c r="K48" s="69"/>
      <c r="L48" s="2"/>
      <c r="M48" s="2"/>
      <c r="N48" s="2"/>
      <c r="O48" s="2"/>
    </row>
    <row r="49" spans="1:16" ht="22.5" customHeight="1" x14ac:dyDescent="0.15">
      <c r="A49" s="226" t="s">
        <v>147</v>
      </c>
      <c r="B49" s="227"/>
      <c r="C49" s="91" t="s">
        <v>43</v>
      </c>
      <c r="D49" s="228" t="s">
        <v>163</v>
      </c>
      <c r="E49" s="248" t="s">
        <v>129</v>
      </c>
      <c r="F49" s="242" t="s">
        <v>168</v>
      </c>
      <c r="G49" s="29"/>
      <c r="H49" s="32"/>
      <c r="I49" s="32"/>
      <c r="J49" s="32"/>
      <c r="K49" s="69"/>
      <c r="L49" s="2"/>
      <c r="M49" s="2"/>
      <c r="N49" s="2"/>
    </row>
    <row r="50" spans="1:16" ht="50.25" customHeight="1" x14ac:dyDescent="0.25">
      <c r="A50" s="226"/>
      <c r="B50" s="227"/>
      <c r="C50" s="174"/>
      <c r="D50" s="228"/>
      <c r="E50" s="245"/>
      <c r="F50" s="230"/>
      <c r="G50" s="143"/>
      <c r="H50" s="33"/>
      <c r="I50" s="56"/>
      <c r="J50" s="145"/>
      <c r="K50" s="90">
        <f>+G51-100%</f>
        <v>-1</v>
      </c>
      <c r="L50" s="2"/>
      <c r="M50" s="2"/>
      <c r="N50" s="2"/>
      <c r="O50" s="2"/>
    </row>
    <row r="51" spans="1:16" s="131" customFormat="1" ht="9" customHeight="1" x14ac:dyDescent="0.15">
      <c r="A51" s="226"/>
      <c r="B51" s="227"/>
      <c r="C51" s="36" t="s">
        <v>10</v>
      </c>
      <c r="D51" s="34">
        <v>1</v>
      </c>
      <c r="E51" s="29"/>
      <c r="F51" s="204"/>
      <c r="G51" s="142"/>
      <c r="H51" s="32"/>
      <c r="I51" s="32"/>
      <c r="J51" s="30"/>
      <c r="K51" s="69"/>
      <c r="L51" s="130"/>
      <c r="M51" s="130"/>
      <c r="N51" s="130"/>
      <c r="O51" s="130"/>
    </row>
    <row r="52" spans="1:16" ht="6.75" customHeight="1" x14ac:dyDescent="0.15">
      <c r="A52" s="3"/>
      <c r="B52" s="3"/>
      <c r="C52" s="3"/>
      <c r="D52" s="4"/>
      <c r="E52" s="7"/>
      <c r="F52" s="113"/>
      <c r="G52" s="5"/>
      <c r="H52" s="6"/>
      <c r="I52" s="6"/>
      <c r="J52" s="6"/>
      <c r="K52" s="1"/>
      <c r="L52" s="2"/>
      <c r="M52" s="2"/>
    </row>
    <row r="53" spans="1:16" ht="14.25" customHeight="1" x14ac:dyDescent="0.2">
      <c r="A53" s="78" t="s">
        <v>8</v>
      </c>
      <c r="B53" s="78"/>
      <c r="C53" s="78"/>
      <c r="D53" s="105">
        <v>0.2</v>
      </c>
      <c r="E53" s="78"/>
      <c r="F53" s="117"/>
      <c r="G53" s="76"/>
      <c r="H53" s="73"/>
      <c r="I53" s="73"/>
      <c r="J53" s="73"/>
      <c r="K53" s="77"/>
      <c r="L53" s="2"/>
      <c r="M53" s="2"/>
      <c r="N53" s="2"/>
      <c r="O53" s="2"/>
    </row>
    <row r="54" spans="1:16" ht="6.75" customHeight="1" x14ac:dyDescent="0.15">
      <c r="A54" s="3"/>
      <c r="B54" s="3"/>
      <c r="C54" s="3"/>
      <c r="D54" s="4"/>
      <c r="E54" s="5"/>
      <c r="F54" s="113"/>
      <c r="G54" s="5"/>
      <c r="H54" s="6"/>
      <c r="I54" s="6"/>
      <c r="J54" s="6"/>
      <c r="K54" s="1"/>
      <c r="L54" s="2"/>
      <c r="M54" s="2"/>
      <c r="N54" s="2"/>
    </row>
    <row r="55" spans="1:16" ht="14.25" customHeight="1" x14ac:dyDescent="0.15">
      <c r="A55" s="9" t="s">
        <v>139</v>
      </c>
      <c r="B55" s="9"/>
      <c r="C55" s="63" t="s">
        <v>41</v>
      </c>
      <c r="D55" s="65">
        <v>0.5</v>
      </c>
      <c r="E55" s="233" t="s">
        <v>125</v>
      </c>
      <c r="F55" s="118"/>
      <c r="G55" s="201"/>
      <c r="H55" s="32"/>
      <c r="I55" s="32"/>
      <c r="J55" s="32"/>
      <c r="K55" s="69"/>
      <c r="L55" s="2"/>
      <c r="M55" s="2"/>
      <c r="N55" s="2"/>
      <c r="O55" s="2"/>
    </row>
    <row r="56" spans="1:16" s="10" customFormat="1" ht="11.25" customHeight="1" x14ac:dyDescent="0.15">
      <c r="A56" s="226" t="s">
        <v>68</v>
      </c>
      <c r="B56" s="227"/>
      <c r="C56" s="91" t="s">
        <v>44</v>
      </c>
      <c r="D56" s="246" t="s">
        <v>71</v>
      </c>
      <c r="E56" s="233"/>
      <c r="F56" s="164"/>
      <c r="G56" s="64"/>
      <c r="H56" s="33"/>
      <c r="I56" s="32"/>
      <c r="J56" s="38"/>
      <c r="K56" s="90">
        <f>+G58-100%</f>
        <v>-1</v>
      </c>
      <c r="L56" s="13"/>
      <c r="M56" s="13"/>
      <c r="N56" s="13"/>
      <c r="O56" s="13"/>
    </row>
    <row r="57" spans="1:16" s="159" customFormat="1" ht="23.25" customHeight="1" x14ac:dyDescent="0.25">
      <c r="A57" s="226"/>
      <c r="B57" s="227"/>
      <c r="C57" s="174"/>
      <c r="D57" s="246"/>
      <c r="E57" s="233"/>
      <c r="F57" s="120" t="s">
        <v>74</v>
      </c>
      <c r="G57" s="144"/>
      <c r="H57" s="30"/>
      <c r="I57" s="145"/>
      <c r="J57" s="32"/>
      <c r="K57" s="69"/>
      <c r="L57" s="157"/>
      <c r="M57" s="157"/>
      <c r="N57" s="157"/>
      <c r="O57" s="158"/>
      <c r="P57" s="157"/>
    </row>
    <row r="58" spans="1:16" ht="39" customHeight="1" x14ac:dyDescent="0.15">
      <c r="A58" s="226"/>
      <c r="B58" s="227"/>
      <c r="C58" s="28" t="s">
        <v>10</v>
      </c>
      <c r="D58" s="34">
        <v>1</v>
      </c>
      <c r="E58" s="233"/>
      <c r="F58" s="119"/>
      <c r="G58" s="142"/>
      <c r="H58" s="32"/>
      <c r="I58" s="32"/>
      <c r="J58" s="32"/>
      <c r="K58" s="69"/>
    </row>
    <row r="59" spans="1:16" ht="9" customHeight="1" x14ac:dyDescent="0.15">
      <c r="A59" s="121"/>
      <c r="B59" s="122"/>
      <c r="C59" s="123"/>
      <c r="D59" s="124"/>
      <c r="E59" s="125"/>
      <c r="F59" s="126"/>
      <c r="G59" s="127"/>
      <c r="H59" s="128"/>
      <c r="I59" s="128"/>
      <c r="J59" s="128"/>
      <c r="K59" s="129"/>
    </row>
    <row r="60" spans="1:16" ht="14.25" customHeight="1" x14ac:dyDescent="0.15">
      <c r="A60" s="9" t="s">
        <v>167</v>
      </c>
      <c r="B60" s="9"/>
      <c r="C60" s="63" t="s">
        <v>41</v>
      </c>
      <c r="D60" s="65">
        <v>0.5</v>
      </c>
      <c r="E60" s="233" t="s">
        <v>125</v>
      </c>
      <c r="F60" s="118"/>
      <c r="G60" s="201"/>
      <c r="H60" s="32"/>
      <c r="I60" s="32"/>
      <c r="J60" s="32"/>
      <c r="K60" s="69"/>
    </row>
    <row r="61" spans="1:16" ht="15.75" customHeight="1" x14ac:dyDescent="0.15">
      <c r="A61" s="226" t="s">
        <v>72</v>
      </c>
      <c r="B61" s="227"/>
      <c r="C61" s="91" t="s">
        <v>45</v>
      </c>
      <c r="D61" s="246" t="s">
        <v>73</v>
      </c>
      <c r="E61" s="245"/>
      <c r="F61" s="165"/>
      <c r="G61" s="64"/>
      <c r="H61" s="33"/>
      <c r="I61" s="32"/>
      <c r="J61" s="38"/>
      <c r="K61" s="90">
        <f>+G63-100%</f>
        <v>-1</v>
      </c>
    </row>
    <row r="62" spans="1:16" ht="23.25" customHeight="1" x14ac:dyDescent="0.25">
      <c r="A62" s="226"/>
      <c r="B62" s="227"/>
      <c r="C62" s="174"/>
      <c r="D62" s="246"/>
      <c r="E62" s="245"/>
      <c r="F62" s="120" t="s">
        <v>74</v>
      </c>
      <c r="G62" s="144"/>
      <c r="H62" s="145"/>
      <c r="I62" s="32"/>
      <c r="J62" s="32"/>
      <c r="K62" s="69"/>
    </row>
    <row r="63" spans="1:16" ht="46.5" customHeight="1" x14ac:dyDescent="0.15">
      <c r="A63" s="226"/>
      <c r="B63" s="227"/>
      <c r="C63" s="28" t="s">
        <v>10</v>
      </c>
      <c r="D63" s="34">
        <v>1</v>
      </c>
      <c r="E63" s="245"/>
      <c r="F63" s="119"/>
      <c r="G63" s="142"/>
      <c r="H63" s="32"/>
      <c r="I63" s="32"/>
      <c r="J63" s="32"/>
      <c r="K63" s="69"/>
      <c r="L63" s="2"/>
      <c r="M63" s="2"/>
    </row>
    <row r="64" spans="1:16" ht="12" customHeight="1" x14ac:dyDescent="0.15">
      <c r="A64" s="94"/>
      <c r="B64" s="94"/>
      <c r="C64" s="96"/>
      <c r="D64" s="108"/>
      <c r="E64" s="109"/>
      <c r="F64" s="110"/>
      <c r="G64" s="111"/>
      <c r="H64" s="112"/>
      <c r="I64" s="112"/>
      <c r="J64" s="112"/>
      <c r="K64" s="102"/>
      <c r="L64" s="80"/>
      <c r="M64" s="2"/>
    </row>
    <row r="65" spans="1:16" ht="15" customHeight="1" x14ac:dyDescent="0.15">
      <c r="A65" s="255" t="s">
        <v>118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8">
        <v>3</v>
      </c>
      <c r="M65" s="20"/>
    </row>
    <row r="66" spans="1:16" ht="52.5" customHeight="1" x14ac:dyDescent="0.25">
      <c r="A66" s="256" t="s">
        <v>169</v>
      </c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8">
        <v>10</v>
      </c>
      <c r="M66" s="21"/>
      <c r="N66" s="2"/>
      <c r="O66" s="2"/>
      <c r="P66" s="2"/>
    </row>
    <row r="67" spans="1:16" ht="37.5" customHeight="1" x14ac:dyDescent="0.25">
      <c r="A67" s="256" t="s">
        <v>140</v>
      </c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8">
        <v>40</v>
      </c>
      <c r="M67" s="21"/>
      <c r="N67" s="2"/>
      <c r="O67" s="2"/>
      <c r="P67" s="2"/>
    </row>
    <row r="68" spans="1:16" ht="43.5" customHeight="1" x14ac:dyDescent="0.25">
      <c r="A68" s="256" t="s">
        <v>119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8">
        <v>24</v>
      </c>
      <c r="M68" s="21"/>
      <c r="N68" s="2"/>
      <c r="O68" s="2"/>
      <c r="P68" s="2"/>
    </row>
    <row r="69" spans="1:16" ht="39" customHeight="1" x14ac:dyDescent="0.25">
      <c r="A69" s="257" t="s">
        <v>13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8">
        <v>9</v>
      </c>
      <c r="M69" s="21"/>
    </row>
    <row r="70" spans="1:16" ht="8.25" customHeigh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6"/>
      <c r="K70" s="46"/>
      <c r="L70" s="8">
        <v>4</v>
      </c>
      <c r="M70" s="21"/>
    </row>
    <row r="71" spans="1:16" ht="15" x14ac:dyDescent="0.25">
      <c r="A71" s="52" t="s">
        <v>14</v>
      </c>
      <c r="B71" s="42"/>
      <c r="C71" s="43"/>
      <c r="D71" s="44" t="s">
        <v>15</v>
      </c>
      <c r="E71" s="258" t="s">
        <v>16</v>
      </c>
      <c r="F71" s="259"/>
      <c r="G71" s="260"/>
      <c r="H71" s="258" t="s">
        <v>17</v>
      </c>
      <c r="I71" s="259"/>
      <c r="J71" s="260"/>
      <c r="K71" s="79" t="s">
        <v>18</v>
      </c>
      <c r="L71" s="8">
        <v>16</v>
      </c>
      <c r="M71" s="21"/>
    </row>
    <row r="72" spans="1:16" ht="15" x14ac:dyDescent="0.25">
      <c r="A72" s="25" t="s">
        <v>19</v>
      </c>
      <c r="B72" s="23"/>
      <c r="C72" s="39"/>
      <c r="D72" s="132" t="s">
        <v>75</v>
      </c>
      <c r="E72" s="249">
        <f>20*4</f>
        <v>80</v>
      </c>
      <c r="F72" s="250"/>
      <c r="G72" s="251"/>
      <c r="H72" s="252"/>
      <c r="I72" s="253"/>
      <c r="J72" s="254"/>
      <c r="K72" s="133">
        <f>H72-E72</f>
        <v>-80</v>
      </c>
      <c r="L72" s="8">
        <f>SUM(L65:L71)</f>
        <v>106</v>
      </c>
      <c r="M72" s="20"/>
    </row>
    <row r="73" spans="1:16" ht="15" x14ac:dyDescent="0.25">
      <c r="A73" s="25" t="s">
        <v>20</v>
      </c>
      <c r="B73" s="23"/>
      <c r="C73" s="39"/>
      <c r="D73" s="132" t="s">
        <v>76</v>
      </c>
      <c r="E73" s="249">
        <f>16*11</f>
        <v>176</v>
      </c>
      <c r="F73" s="250"/>
      <c r="G73" s="251"/>
      <c r="H73" s="252"/>
      <c r="I73" s="253"/>
      <c r="J73" s="254"/>
      <c r="K73" s="133">
        <f t="shared" ref="K73:K80" si="0">H73-E73</f>
        <v>-176</v>
      </c>
    </row>
    <row r="74" spans="1:16" ht="15" x14ac:dyDescent="0.25">
      <c r="A74" s="25" t="s">
        <v>46</v>
      </c>
      <c r="B74" s="23"/>
      <c r="C74" s="39"/>
      <c r="D74" s="132" t="s">
        <v>151</v>
      </c>
      <c r="E74" s="249">
        <f>12*21</f>
        <v>252</v>
      </c>
      <c r="F74" s="250"/>
      <c r="G74" s="251"/>
      <c r="H74" s="252"/>
      <c r="I74" s="253"/>
      <c r="J74" s="254"/>
      <c r="K74" s="133">
        <f t="shared" si="0"/>
        <v>-252</v>
      </c>
    </row>
    <row r="75" spans="1:16" ht="15" x14ac:dyDescent="0.25">
      <c r="A75" s="26" t="s">
        <v>77</v>
      </c>
      <c r="B75" s="22"/>
      <c r="C75" s="40"/>
      <c r="D75" s="132" t="s">
        <v>152</v>
      </c>
      <c r="E75" s="249">
        <f>9*4</f>
        <v>36</v>
      </c>
      <c r="F75" s="250"/>
      <c r="G75" s="251"/>
      <c r="H75" s="252"/>
      <c r="I75" s="253"/>
      <c r="J75" s="254"/>
      <c r="K75" s="133">
        <f t="shared" si="0"/>
        <v>-36</v>
      </c>
    </row>
    <row r="76" spans="1:16" ht="15" x14ac:dyDescent="0.25">
      <c r="A76" s="26" t="s">
        <v>78</v>
      </c>
      <c r="B76" s="22"/>
      <c r="C76" s="40"/>
      <c r="D76" s="132" t="s">
        <v>153</v>
      </c>
      <c r="E76" s="249">
        <f>8*122</f>
        <v>976</v>
      </c>
      <c r="F76" s="250"/>
      <c r="G76" s="251"/>
      <c r="H76" s="252"/>
      <c r="I76" s="253"/>
      <c r="J76" s="254"/>
      <c r="K76" s="133">
        <f t="shared" si="0"/>
        <v>-976</v>
      </c>
    </row>
    <row r="77" spans="1:16" ht="15" x14ac:dyDescent="0.25">
      <c r="A77" s="26" t="s">
        <v>79</v>
      </c>
      <c r="B77" s="22"/>
      <c r="C77" s="40"/>
      <c r="D77" s="132" t="s">
        <v>80</v>
      </c>
      <c r="E77" s="249">
        <f>7*1</f>
        <v>7</v>
      </c>
      <c r="F77" s="250"/>
      <c r="G77" s="251"/>
      <c r="H77" s="252"/>
      <c r="I77" s="253"/>
      <c r="J77" s="254"/>
      <c r="K77" s="133">
        <f t="shared" si="0"/>
        <v>-7</v>
      </c>
    </row>
    <row r="78" spans="1:16" ht="18" customHeight="1" x14ac:dyDescent="0.25">
      <c r="A78" s="27" t="s">
        <v>81</v>
      </c>
      <c r="B78" s="22"/>
      <c r="C78" s="40"/>
      <c r="D78" s="132" t="s">
        <v>154</v>
      </c>
      <c r="E78" s="249">
        <f>6*3</f>
        <v>18</v>
      </c>
      <c r="F78" s="250"/>
      <c r="G78" s="251"/>
      <c r="H78" s="252"/>
      <c r="I78" s="253"/>
      <c r="J78" s="254"/>
      <c r="K78" s="133">
        <f t="shared" si="0"/>
        <v>-18</v>
      </c>
    </row>
    <row r="79" spans="1:16" ht="18" customHeight="1" x14ac:dyDescent="0.25">
      <c r="A79" s="27" t="s">
        <v>82</v>
      </c>
      <c r="B79" s="24"/>
      <c r="C79" s="41"/>
      <c r="D79" s="132" t="s">
        <v>155</v>
      </c>
      <c r="E79" s="249">
        <f>5*281</f>
        <v>1405</v>
      </c>
      <c r="F79" s="250"/>
      <c r="G79" s="251"/>
      <c r="H79" s="252"/>
      <c r="I79" s="253"/>
      <c r="J79" s="254"/>
      <c r="K79" s="133">
        <f t="shared" si="0"/>
        <v>-1405</v>
      </c>
    </row>
    <row r="80" spans="1:16" ht="15" x14ac:dyDescent="0.25">
      <c r="A80" s="261" t="s">
        <v>32</v>
      </c>
      <c r="B80" s="261"/>
      <c r="C80" s="262"/>
      <c r="D80" s="53"/>
      <c r="E80" s="263">
        <f>SUM(E72:G79)</f>
        <v>2950</v>
      </c>
      <c r="F80" s="263"/>
      <c r="G80" s="263"/>
      <c r="H80" s="264">
        <f>SUM(H72:J79)</f>
        <v>0</v>
      </c>
      <c r="I80" s="265"/>
      <c r="J80" s="266"/>
      <c r="K80" s="133">
        <f t="shared" si="0"/>
        <v>-2950</v>
      </c>
    </row>
    <row r="81" spans="1:11" ht="15" x14ac:dyDescent="0.25">
      <c r="A81" s="47"/>
      <c r="B81" s="47"/>
      <c r="C81" s="49"/>
      <c r="D81" s="51"/>
      <c r="E81" s="48"/>
      <c r="F81" s="48"/>
      <c r="G81" s="48"/>
      <c r="H81" s="49"/>
      <c r="I81" s="50"/>
      <c r="J81" s="46"/>
      <c r="K81" s="46"/>
    </row>
    <row r="82" spans="1:11" ht="15" x14ac:dyDescent="0.25">
      <c r="A82" s="18"/>
      <c r="B82" s="18"/>
      <c r="C82"/>
      <c r="D82"/>
      <c r="E82"/>
      <c r="F82"/>
      <c r="G82"/>
      <c r="H82"/>
      <c r="I82"/>
    </row>
    <row r="83" spans="1:11" ht="18" x14ac:dyDescent="0.15">
      <c r="A83" s="81" t="s">
        <v>39</v>
      </c>
      <c r="B83" s="81"/>
      <c r="C83" s="81"/>
      <c r="D83" s="82"/>
      <c r="E83" s="275" t="s">
        <v>22</v>
      </c>
      <c r="F83" s="276"/>
      <c r="G83" s="277" t="s">
        <v>23</v>
      </c>
      <c r="H83" s="276"/>
      <c r="I83" s="277" t="s">
        <v>24</v>
      </c>
      <c r="J83" s="277"/>
    </row>
    <row r="84" spans="1:11" ht="18" x14ac:dyDescent="0.2">
      <c r="A84" s="54"/>
      <c r="B84" s="54"/>
      <c r="C84" s="54"/>
      <c r="D84" s="54"/>
      <c r="E84" s="278">
        <v>60</v>
      </c>
      <c r="F84" s="278"/>
      <c r="G84" s="278">
        <v>20</v>
      </c>
      <c r="H84" s="278"/>
      <c r="I84" s="278">
        <v>20</v>
      </c>
      <c r="J84" s="278"/>
    </row>
    <row r="85" spans="1:11" ht="18" x14ac:dyDescent="0.15">
      <c r="A85" s="54"/>
      <c r="B85" s="54"/>
      <c r="C85" s="54"/>
      <c r="D85" s="54"/>
      <c r="E85" s="267">
        <f>G18*60%</f>
        <v>0</v>
      </c>
      <c r="F85" s="268"/>
      <c r="G85" s="267">
        <f>G41*20%</f>
        <v>0</v>
      </c>
      <c r="H85" s="268"/>
      <c r="I85" s="267">
        <f>G53*20%</f>
        <v>0</v>
      </c>
      <c r="J85" s="268"/>
    </row>
    <row r="86" spans="1:11" ht="18" x14ac:dyDescent="0.15">
      <c r="A86" s="54"/>
      <c r="B86" s="54"/>
      <c r="C86" s="54"/>
      <c r="D86" s="54"/>
      <c r="E86" s="166"/>
      <c r="F86" s="169" t="s">
        <v>117</v>
      </c>
      <c r="G86" s="269">
        <f>E85+G85+I85</f>
        <v>0</v>
      </c>
      <c r="H86" s="270"/>
      <c r="I86" s="167"/>
      <c r="J86" s="167"/>
    </row>
    <row r="87" spans="1:11" ht="15" x14ac:dyDescent="0.25">
      <c r="A87" s="55"/>
      <c r="B87" s="55"/>
      <c r="C87"/>
      <c r="D87"/>
      <c r="E87" s="271" t="s">
        <v>42</v>
      </c>
      <c r="F87" s="271"/>
      <c r="G87" s="271"/>
      <c r="H87" s="271"/>
      <c r="I87" s="271"/>
      <c r="J87" s="272"/>
    </row>
    <row r="88" spans="1:11" ht="15" x14ac:dyDescent="0.25">
      <c r="A88" s="55"/>
      <c r="B88" s="55"/>
      <c r="C88"/>
      <c r="D88"/>
      <c r="E88" s="273" t="s">
        <v>25</v>
      </c>
      <c r="F88" s="274"/>
      <c r="G88" s="273" t="s">
        <v>26</v>
      </c>
      <c r="H88" s="274"/>
      <c r="I88" s="273" t="s">
        <v>27</v>
      </c>
      <c r="J88" s="274"/>
    </row>
    <row r="89" spans="1:11" ht="18" x14ac:dyDescent="0.25">
      <c r="A89" s="55"/>
      <c r="B89" s="55"/>
      <c r="C89"/>
      <c r="D89"/>
      <c r="E89" s="284"/>
      <c r="F89" s="285"/>
      <c r="G89" s="286"/>
      <c r="H89" s="287"/>
      <c r="I89" s="288"/>
      <c r="J89" s="287"/>
    </row>
    <row r="90" spans="1:11" ht="15" x14ac:dyDescent="0.25">
      <c r="A90" s="55"/>
      <c r="B90" s="55"/>
      <c r="C90"/>
      <c r="D90"/>
      <c r="E90" s="171"/>
      <c r="F90"/>
      <c r="G90"/>
      <c r="H90"/>
      <c r="I90"/>
    </row>
    <row r="91" spans="1:11" ht="15" x14ac:dyDescent="0.25">
      <c r="A91" s="55"/>
      <c r="B91" s="55"/>
      <c r="C91"/>
      <c r="D91"/>
      <c r="E91"/>
      <c r="F91"/>
      <c r="G91"/>
      <c r="H91"/>
      <c r="I91"/>
    </row>
    <row r="92" spans="1:11" ht="15" x14ac:dyDescent="0.25">
      <c r="A92" s="55"/>
      <c r="B92" s="55"/>
      <c r="C92"/>
      <c r="D92"/>
    </row>
    <row r="93" spans="1:11" ht="15" x14ac:dyDescent="0.25">
      <c r="A93" s="55"/>
      <c r="B93" s="55"/>
      <c r="C93"/>
      <c r="D93"/>
      <c r="E93"/>
      <c r="F93"/>
      <c r="G93"/>
      <c r="H93"/>
      <c r="I93"/>
    </row>
    <row r="94" spans="1:11" ht="15" x14ac:dyDescent="0.25">
      <c r="A94" s="55"/>
      <c r="B94" s="55"/>
      <c r="C94"/>
      <c r="D94"/>
      <c r="E94"/>
      <c r="F94"/>
      <c r="G94"/>
      <c r="H94"/>
      <c r="I94"/>
    </row>
    <row r="95" spans="1:11" ht="15" x14ac:dyDescent="0.25">
      <c r="A95" s="55"/>
      <c r="B95" s="55"/>
      <c r="C95"/>
      <c r="D95"/>
      <c r="E95"/>
      <c r="F95"/>
      <c r="G95"/>
      <c r="H95"/>
      <c r="I95"/>
    </row>
    <row r="96" spans="1:11" ht="15" x14ac:dyDescent="0.25">
      <c r="A96" s="55"/>
      <c r="B96" s="55"/>
      <c r="C96"/>
      <c r="D96"/>
      <c r="E96"/>
      <c r="F96"/>
      <c r="G96"/>
      <c r="H96" s="170"/>
      <c r="I96"/>
    </row>
    <row r="97" spans="1:9" ht="15" x14ac:dyDescent="0.25">
      <c r="A97" s="55"/>
      <c r="B97" s="55"/>
      <c r="C97"/>
      <c r="D97"/>
    </row>
    <row r="98" spans="1:9" ht="15" x14ac:dyDescent="0.25">
      <c r="A98" s="55"/>
      <c r="B98" s="55"/>
      <c r="C98"/>
      <c r="D98"/>
    </row>
    <row r="99" spans="1:9" ht="15" x14ac:dyDescent="0.25">
      <c r="A99" s="55"/>
      <c r="B99" s="55"/>
      <c r="C99"/>
      <c r="D99"/>
      <c r="E99"/>
      <c r="F99"/>
      <c r="G99"/>
      <c r="H99"/>
      <c r="I99"/>
    </row>
    <row r="100" spans="1:9" ht="15" x14ac:dyDescent="0.25">
      <c r="A100" s="55"/>
      <c r="B100" s="55"/>
      <c r="C100"/>
      <c r="D100"/>
      <c r="I100" s="168"/>
    </row>
    <row r="101" spans="1:9" ht="15" x14ac:dyDescent="0.25">
      <c r="A101" s="55"/>
      <c r="B101" s="55"/>
      <c r="C101"/>
      <c r="D101"/>
      <c r="E101"/>
      <c r="F101"/>
      <c r="G101"/>
      <c r="H101"/>
      <c r="I101"/>
    </row>
    <row r="102" spans="1:9" ht="15" x14ac:dyDescent="0.25">
      <c r="A102" s="55"/>
      <c r="B102" s="55"/>
      <c r="C102"/>
      <c r="D102"/>
      <c r="E102"/>
      <c r="F102"/>
      <c r="G102"/>
      <c r="H102"/>
      <c r="I102"/>
    </row>
    <row r="103" spans="1:9" ht="15" x14ac:dyDescent="0.25">
      <c r="A103" s="55"/>
      <c r="B103" s="55"/>
      <c r="C103"/>
      <c r="D103"/>
      <c r="E103"/>
      <c r="F103"/>
      <c r="G103"/>
      <c r="H103"/>
      <c r="I103"/>
    </row>
    <row r="104" spans="1:9" ht="15" x14ac:dyDescent="0.25">
      <c r="A104" s="55"/>
      <c r="B104" s="55"/>
      <c r="C104"/>
      <c r="D104"/>
      <c r="E104"/>
      <c r="F104"/>
      <c r="G104"/>
      <c r="H104"/>
      <c r="I104"/>
    </row>
    <row r="105" spans="1:9" ht="15" x14ac:dyDescent="0.25">
      <c r="A105" s="55"/>
      <c r="B105" s="55"/>
      <c r="C105"/>
      <c r="D105"/>
      <c r="E105"/>
      <c r="F105"/>
      <c r="G105"/>
      <c r="H105"/>
      <c r="I105"/>
    </row>
    <row r="106" spans="1:9" ht="15" x14ac:dyDescent="0.25">
      <c r="A106" s="55"/>
      <c r="B106" s="55"/>
      <c r="C106"/>
      <c r="D106"/>
      <c r="E106"/>
      <c r="F106"/>
      <c r="G106"/>
      <c r="H106"/>
      <c r="I106"/>
    </row>
    <row r="107" spans="1:9" ht="15" x14ac:dyDescent="0.25">
      <c r="A107" s="55"/>
      <c r="B107" s="55"/>
      <c r="C107"/>
      <c r="D107"/>
    </row>
    <row r="108" spans="1:9" ht="15" x14ac:dyDescent="0.25">
      <c r="A108" s="55"/>
      <c r="B108" s="55"/>
      <c r="C108"/>
      <c r="D108"/>
    </row>
    <row r="109" spans="1:9" ht="15" x14ac:dyDescent="0.25">
      <c r="A109" s="55"/>
      <c r="B109" s="55"/>
      <c r="C109"/>
      <c r="D109"/>
    </row>
    <row r="110" spans="1:9" ht="15" x14ac:dyDescent="0.25">
      <c r="A110" s="55"/>
      <c r="B110" s="55"/>
      <c r="C110"/>
      <c r="D110"/>
    </row>
    <row r="111" spans="1:9" ht="15" x14ac:dyDescent="0.25">
      <c r="A111" s="55"/>
      <c r="B111" s="55"/>
      <c r="C111"/>
      <c r="D111"/>
      <c r="E111" s="208"/>
      <c r="F111" s="208"/>
      <c r="G111" s="208"/>
    </row>
    <row r="112" spans="1:9" ht="15" x14ac:dyDescent="0.25">
      <c r="A112" s="55"/>
      <c r="B112" s="55"/>
      <c r="C112"/>
      <c r="D112"/>
      <c r="E112" s="208"/>
      <c r="F112" s="208"/>
      <c r="G112" s="208"/>
    </row>
    <row r="113" spans="1:11" ht="15" x14ac:dyDescent="0.25">
      <c r="A113" s="55"/>
      <c r="B113" s="55"/>
      <c r="C113"/>
      <c r="D113"/>
      <c r="E113" s="208"/>
      <c r="F113" s="208"/>
      <c r="G113" s="208"/>
    </row>
    <row r="114" spans="1:11" ht="17.25" customHeight="1" x14ac:dyDescent="0.25">
      <c r="A114" s="55"/>
      <c r="B114" s="55"/>
      <c r="C114"/>
      <c r="D114"/>
      <c r="E114" s="208"/>
      <c r="F114" s="208"/>
      <c r="G114" s="208"/>
    </row>
    <row r="115" spans="1:11" ht="15" x14ac:dyDescent="0.25">
      <c r="A115" s="55"/>
      <c r="B115" s="55"/>
      <c r="C115"/>
      <c r="D115"/>
      <c r="E115" s="208"/>
      <c r="F115" s="208"/>
      <c r="G115" s="208"/>
    </row>
    <row r="116" spans="1:11" ht="15" x14ac:dyDescent="0.25">
      <c r="A116" s="55"/>
      <c r="B116" s="55"/>
      <c r="C116"/>
      <c r="D116"/>
      <c r="E116" s="208"/>
      <c r="F116" s="208"/>
      <c r="G116" s="208"/>
    </row>
    <row r="117" spans="1:11" ht="15" x14ac:dyDescent="0.25">
      <c r="A117" s="55"/>
      <c r="B117" s="55"/>
      <c r="C117"/>
      <c r="D117"/>
      <c r="E117" s="208"/>
      <c r="F117" s="208"/>
      <c r="G117" s="208"/>
    </row>
    <row r="118" spans="1:11" ht="11.25" customHeight="1" x14ac:dyDescent="0.25">
      <c r="A118" s="55"/>
      <c r="B118" s="55"/>
      <c r="C118"/>
      <c r="D118"/>
      <c r="E118" s="208"/>
      <c r="F118" s="208"/>
      <c r="G118" s="208"/>
    </row>
    <row r="119" spans="1:11" ht="15" x14ac:dyDescent="0.25">
      <c r="A119" s="55"/>
      <c r="B119" s="55"/>
      <c r="C119"/>
      <c r="D119"/>
      <c r="E119" s="208"/>
      <c r="F119" s="208"/>
      <c r="G119" s="208"/>
    </row>
    <row r="120" spans="1:11" ht="11.25" customHeight="1" x14ac:dyDescent="0.25">
      <c r="A120" s="55"/>
      <c r="B120" s="55"/>
      <c r="C120"/>
      <c r="D120"/>
      <c r="E120" s="208"/>
      <c r="F120" s="208"/>
      <c r="G120" s="208"/>
    </row>
    <row r="121" spans="1:11" ht="11.25" customHeight="1" x14ac:dyDescent="0.25">
      <c r="A121"/>
      <c r="B121"/>
      <c r="C121"/>
      <c r="D121"/>
      <c r="E121" s="208"/>
      <c r="F121" s="208"/>
      <c r="G121" s="208"/>
    </row>
    <row r="122" spans="1:11" ht="11.25" customHeight="1" x14ac:dyDescent="0.15">
      <c r="E122" s="208"/>
      <c r="F122" s="208"/>
      <c r="G122" s="208"/>
    </row>
    <row r="123" spans="1:11" ht="11.25" customHeight="1" x14ac:dyDescent="0.25">
      <c r="E123" s="138"/>
      <c r="F123" s="138"/>
      <c r="G123" s="138"/>
      <c r="H123" s="138"/>
      <c r="I123" s="138"/>
      <c r="J123" s="138"/>
      <c r="K123" s="138"/>
    </row>
    <row r="124" spans="1:11" ht="11.25" customHeight="1" x14ac:dyDescent="0.15">
      <c r="A124" s="289" t="s">
        <v>33</v>
      </c>
      <c r="B124" s="289"/>
      <c r="C124" s="289"/>
    </row>
    <row r="125" spans="1:11" ht="11.25" customHeight="1" x14ac:dyDescent="0.25">
      <c r="A125" s="8" t="s">
        <v>34</v>
      </c>
      <c r="E125" s="209"/>
      <c r="F125" s="209"/>
      <c r="G125" s="209"/>
      <c r="H125" s="209"/>
      <c r="I125" s="209"/>
      <c r="J125" s="209"/>
      <c r="K125" s="209"/>
    </row>
    <row r="126" spans="1:11" ht="11.25" customHeight="1" x14ac:dyDescent="0.25">
      <c r="A126" s="134" t="s">
        <v>35</v>
      </c>
      <c r="B126" s="134" t="s">
        <v>48</v>
      </c>
      <c r="C126" s="134"/>
      <c r="D126" s="279" t="s">
        <v>90</v>
      </c>
      <c r="E126" s="282"/>
      <c r="F126" s="282"/>
      <c r="G126" s="209"/>
      <c r="H126" s="209"/>
      <c r="I126" s="209"/>
      <c r="J126" s="209"/>
      <c r="K126" s="209"/>
    </row>
    <row r="127" spans="1:11" x14ac:dyDescent="0.15">
      <c r="B127" s="134"/>
      <c r="C127" s="134"/>
      <c r="D127" s="208"/>
    </row>
    <row r="128" spans="1:11" ht="15" x14ac:dyDescent="0.25">
      <c r="A128" s="134" t="s">
        <v>36</v>
      </c>
      <c r="B128" s="134" t="s">
        <v>49</v>
      </c>
      <c r="C128" s="134"/>
      <c r="D128" s="279" t="s">
        <v>91</v>
      </c>
      <c r="E128" s="280"/>
      <c r="F128" s="280"/>
    </row>
    <row r="129" spans="1:11" x14ac:dyDescent="0.15">
      <c r="A129" s="134" t="s">
        <v>37</v>
      </c>
      <c r="B129" s="134" t="s">
        <v>50</v>
      </c>
      <c r="C129" s="134"/>
      <c r="D129" s="279" t="s">
        <v>91</v>
      </c>
      <c r="E129" s="280"/>
      <c r="F129" s="280"/>
      <c r="G129" s="280"/>
      <c r="H129" s="280"/>
    </row>
    <row r="130" spans="1:11" ht="15" customHeight="1" x14ac:dyDescent="0.15">
      <c r="B130" s="134" t="s">
        <v>51</v>
      </c>
      <c r="C130" s="134"/>
      <c r="D130" s="281"/>
      <c r="E130" s="280"/>
      <c r="F130" s="280"/>
      <c r="G130" s="280"/>
      <c r="H130" s="280"/>
    </row>
    <row r="131" spans="1:11" x14ac:dyDescent="0.15">
      <c r="A131" s="134" t="s">
        <v>38</v>
      </c>
      <c r="B131" s="134" t="s">
        <v>52</v>
      </c>
      <c r="C131" s="134"/>
      <c r="D131" s="208" t="s">
        <v>84</v>
      </c>
    </row>
    <row r="132" spans="1:11" ht="23.25" customHeight="1" x14ac:dyDescent="0.25">
      <c r="A132" s="134" t="s">
        <v>47</v>
      </c>
      <c r="B132" s="134" t="s">
        <v>53</v>
      </c>
      <c r="C132" s="134"/>
      <c r="D132" s="279" t="s">
        <v>90</v>
      </c>
      <c r="E132" s="282"/>
      <c r="F132" s="282"/>
    </row>
    <row r="133" spans="1:11" ht="11.25" customHeight="1" x14ac:dyDescent="0.15">
      <c r="A133" s="134" t="s">
        <v>85</v>
      </c>
      <c r="B133" s="134" t="s">
        <v>54</v>
      </c>
      <c r="C133" s="134"/>
      <c r="D133" s="208" t="s">
        <v>89</v>
      </c>
    </row>
    <row r="134" spans="1:11" ht="21" x14ac:dyDescent="0.15">
      <c r="A134" s="134" t="s">
        <v>86</v>
      </c>
      <c r="B134" s="134" t="s">
        <v>55</v>
      </c>
      <c r="C134" s="134"/>
      <c r="D134" s="208" t="s">
        <v>92</v>
      </c>
    </row>
    <row r="135" spans="1:11" x14ac:dyDescent="0.15">
      <c r="A135" s="134"/>
      <c r="C135" s="134"/>
      <c r="D135" s="208"/>
    </row>
    <row r="136" spans="1:11" x14ac:dyDescent="0.15">
      <c r="A136" s="8" t="s">
        <v>93</v>
      </c>
      <c r="B136" s="134"/>
      <c r="C136" s="134"/>
      <c r="D136" s="208"/>
    </row>
    <row r="137" spans="1:11" ht="12" x14ac:dyDescent="0.2">
      <c r="A137" s="135" t="s">
        <v>170</v>
      </c>
      <c r="B137" s="134"/>
      <c r="C137" s="134"/>
      <c r="D137" s="208"/>
    </row>
    <row r="138" spans="1:11" x14ac:dyDescent="0.15">
      <c r="A138" s="8" t="s">
        <v>158</v>
      </c>
      <c r="B138" s="134"/>
      <c r="C138" s="134"/>
      <c r="D138" s="208"/>
    </row>
    <row r="139" spans="1:11" ht="12" x14ac:dyDescent="0.2">
      <c r="A139" s="135" t="s">
        <v>171</v>
      </c>
      <c r="B139" s="134"/>
      <c r="C139" s="134"/>
      <c r="D139" s="208"/>
    </row>
    <row r="140" spans="1:11" x14ac:dyDescent="0.15">
      <c r="A140" s="8" t="s">
        <v>159</v>
      </c>
      <c r="B140" s="134"/>
      <c r="C140" s="134"/>
      <c r="D140" s="208"/>
    </row>
    <row r="141" spans="1:11" ht="12" x14ac:dyDescent="0.2">
      <c r="A141" s="135" t="s">
        <v>172</v>
      </c>
      <c r="B141" s="134"/>
      <c r="C141" s="134"/>
      <c r="D141" s="208"/>
    </row>
    <row r="142" spans="1:11" x14ac:dyDescent="0.15">
      <c r="A142" s="8" t="s">
        <v>150</v>
      </c>
      <c r="B142" s="134"/>
      <c r="C142" s="134"/>
      <c r="D142" s="208"/>
    </row>
    <row r="143" spans="1:11" ht="12" x14ac:dyDescent="0.2">
      <c r="A143" s="135" t="s">
        <v>173</v>
      </c>
    </row>
    <row r="144" spans="1:11" x14ac:dyDescent="0.15">
      <c r="A144" s="283" t="s">
        <v>96</v>
      </c>
      <c r="B144" s="283"/>
      <c r="C144" s="283"/>
      <c r="D144" s="283"/>
      <c r="E144" s="283"/>
      <c r="F144" s="283"/>
      <c r="G144" s="283"/>
      <c r="H144" s="283"/>
      <c r="I144" s="283"/>
      <c r="J144" s="283"/>
      <c r="K144" s="283"/>
    </row>
    <row r="145" spans="1:11" x14ac:dyDescent="0.15">
      <c r="A145" s="280"/>
      <c r="B145" s="280"/>
      <c r="C145" s="280"/>
      <c r="D145" s="280"/>
      <c r="E145" s="280"/>
      <c r="F145" s="280"/>
      <c r="G145" s="280"/>
      <c r="H145" s="280"/>
      <c r="I145" s="280"/>
      <c r="J145" s="280"/>
      <c r="K145" s="280"/>
    </row>
  </sheetData>
  <mergeCells count="102">
    <mergeCell ref="D129:H130"/>
    <mergeCell ref="D132:F132"/>
    <mergeCell ref="A144:K145"/>
    <mergeCell ref="E89:F89"/>
    <mergeCell ref="G89:H89"/>
    <mergeCell ref="I89:J89"/>
    <mergeCell ref="A124:C124"/>
    <mergeCell ref="D126:F126"/>
    <mergeCell ref="D128:F128"/>
    <mergeCell ref="E85:F85"/>
    <mergeCell ref="G85:H85"/>
    <mergeCell ref="I85:J85"/>
    <mergeCell ref="G86:H86"/>
    <mergeCell ref="E87:J87"/>
    <mergeCell ref="E88:F88"/>
    <mergeCell ref="G88:H88"/>
    <mergeCell ref="I88:J88"/>
    <mergeCell ref="E83:F83"/>
    <mergeCell ref="G83:H83"/>
    <mergeCell ref="I83:J83"/>
    <mergeCell ref="E84:F84"/>
    <mergeCell ref="G84:H84"/>
    <mergeCell ref="I84:J84"/>
    <mergeCell ref="E78:G78"/>
    <mergeCell ref="H78:J78"/>
    <mergeCell ref="E79:G79"/>
    <mergeCell ref="H79:J79"/>
    <mergeCell ref="A80:C80"/>
    <mergeCell ref="E80:G80"/>
    <mergeCell ref="H80:J80"/>
    <mergeCell ref="E75:G75"/>
    <mergeCell ref="H75:J75"/>
    <mergeCell ref="E76:G76"/>
    <mergeCell ref="H76:J76"/>
    <mergeCell ref="E77:G77"/>
    <mergeCell ref="H77:J77"/>
    <mergeCell ref="E72:G72"/>
    <mergeCell ref="H72:J72"/>
    <mergeCell ref="E73:G73"/>
    <mergeCell ref="H73:J73"/>
    <mergeCell ref="E74:G74"/>
    <mergeCell ref="H74:J74"/>
    <mergeCell ref="A65:K65"/>
    <mergeCell ref="A66:K66"/>
    <mergeCell ref="A67:K67"/>
    <mergeCell ref="A68:K68"/>
    <mergeCell ref="A69:K69"/>
    <mergeCell ref="E71:G71"/>
    <mergeCell ref="H71:J71"/>
    <mergeCell ref="E55:E58"/>
    <mergeCell ref="A56:B58"/>
    <mergeCell ref="D56:D57"/>
    <mergeCell ref="E60:E63"/>
    <mergeCell ref="A61:B63"/>
    <mergeCell ref="D61:D62"/>
    <mergeCell ref="A44:B46"/>
    <mergeCell ref="D44:D45"/>
    <mergeCell ref="E44:E46"/>
    <mergeCell ref="A49:B51"/>
    <mergeCell ref="D49:D50"/>
    <mergeCell ref="E49:E50"/>
    <mergeCell ref="F43:F46"/>
    <mergeCell ref="A32:B39"/>
    <mergeCell ref="D32:D33"/>
    <mergeCell ref="E32:E34"/>
    <mergeCell ref="F32:F34"/>
    <mergeCell ref="D36:D38"/>
    <mergeCell ref="E36:E39"/>
    <mergeCell ref="F36:F39"/>
    <mergeCell ref="F49:F50"/>
    <mergeCell ref="A29:K29"/>
    <mergeCell ref="H16:J16"/>
    <mergeCell ref="G20:G23"/>
    <mergeCell ref="A21:B23"/>
    <mergeCell ref="D21:D22"/>
    <mergeCell ref="E21:E23"/>
    <mergeCell ref="F21:F23"/>
    <mergeCell ref="G36:G39"/>
    <mergeCell ref="H36:H39"/>
    <mergeCell ref="I36:I39"/>
    <mergeCell ref="J36:J39"/>
    <mergeCell ref="K36:K39"/>
    <mergeCell ref="A14:D17"/>
    <mergeCell ref="E14:E17"/>
    <mergeCell ref="F14:F17"/>
    <mergeCell ref="G14:J14"/>
    <mergeCell ref="K14:K17"/>
    <mergeCell ref="G15:J15"/>
    <mergeCell ref="G16:G17"/>
    <mergeCell ref="G25:G28"/>
    <mergeCell ref="A26:B28"/>
    <mergeCell ref="D26:D27"/>
    <mergeCell ref="F26:F28"/>
    <mergeCell ref="H3:K3"/>
    <mergeCell ref="A6:K6"/>
    <mergeCell ref="A7:K7"/>
    <mergeCell ref="A8:J8"/>
    <mergeCell ref="A9:K9"/>
    <mergeCell ref="A10:K10"/>
    <mergeCell ref="A11:K11"/>
    <mergeCell ref="A12:K12"/>
    <mergeCell ref="A13:K13"/>
  </mergeCells>
  <conditionalFormatting sqref="K40:K64 K18:K28 K30:K3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K30:K35">
    <cfRule type="iconSet" priority="5">
      <iconSet iconSet="3Arrows">
        <cfvo type="percent" val="0"/>
        <cfvo type="num" val="0"/>
        <cfvo type="num" val="0" gte="0"/>
      </iconSet>
    </cfRule>
  </conditionalFormatting>
  <printOptions horizontalCentered="1"/>
  <pageMargins left="0.19685039370078741" right="0.74803149606299213" top="0.62992125984251968" bottom="0.55118110236220474" header="0.31496062992125984" footer="0.31496062992125984"/>
  <pageSetup paperSize="9" scale="58" fitToHeight="2" orientation="portrait" r:id="rId1"/>
  <rowBreaks count="2" manualBreakCount="2">
    <brk id="43" max="16383" man="1"/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50"/>
  <sheetViews>
    <sheetView showGridLines="0" zoomScale="75" zoomScaleNormal="100" workbookViewId="0">
      <selection activeCell="O60" sqref="O60"/>
    </sheetView>
  </sheetViews>
  <sheetFormatPr defaultRowHeight="11.25" x14ac:dyDescent="0.15"/>
  <cols>
    <col min="1" max="1" width="20.28515625" style="8" customWidth="1"/>
    <col min="2" max="2" width="16.5703125" style="8" customWidth="1"/>
    <col min="3" max="3" width="6" style="8" customWidth="1"/>
    <col min="4" max="4" width="44.7109375" style="8" customWidth="1"/>
    <col min="5" max="5" width="10.7109375" style="8" customWidth="1"/>
    <col min="6" max="6" width="13.140625" style="8" bestFit="1" customWidth="1"/>
    <col min="7" max="7" width="11.7109375" style="8" customWidth="1"/>
    <col min="8" max="8" width="9.5703125" style="8" customWidth="1"/>
    <col min="9" max="9" width="8.5703125" style="8" customWidth="1"/>
    <col min="10" max="10" width="8" style="8" customWidth="1"/>
    <col min="11" max="11" width="10.28515625" style="8" customWidth="1"/>
    <col min="12" max="12" width="0" style="8" hidden="1" customWidth="1"/>
    <col min="13" max="16384" width="9.140625" style="8"/>
  </cols>
  <sheetData>
    <row r="2" spans="1:13" ht="19.5" x14ac:dyDescent="0.15">
      <c r="A2" s="160" t="s">
        <v>120</v>
      </c>
      <c r="B2" s="160"/>
      <c r="C2" s="160"/>
      <c r="D2" s="160"/>
      <c r="E2" s="16"/>
      <c r="F2" s="16"/>
      <c r="G2" s="17"/>
      <c r="H2" s="17"/>
      <c r="I2" s="17"/>
      <c r="J2" s="16"/>
      <c r="K2" s="16"/>
      <c r="L2" s="2"/>
      <c r="M2" s="2"/>
    </row>
    <row r="3" spans="1:13" ht="8.25" customHeight="1" x14ac:dyDescent="0.25">
      <c r="A3" s="161"/>
      <c r="B3" s="161"/>
      <c r="C3" s="161"/>
      <c r="D3" s="161"/>
      <c r="E3" s="16"/>
      <c r="F3" s="16"/>
      <c r="G3" s="16"/>
      <c r="H3" s="210"/>
      <c r="I3" s="210"/>
      <c r="J3" s="210"/>
      <c r="K3" s="210"/>
      <c r="L3" s="2"/>
      <c r="M3" s="2"/>
    </row>
    <row r="4" spans="1:13" ht="15" x14ac:dyDescent="0.2">
      <c r="A4" s="162" t="s">
        <v>67</v>
      </c>
      <c r="B4" s="162" t="s">
        <v>97</v>
      </c>
      <c r="C4" s="162"/>
      <c r="D4" s="162"/>
      <c r="E4" s="163"/>
      <c r="F4" s="163"/>
      <c r="G4" s="163"/>
      <c r="H4" s="163"/>
      <c r="I4" s="163"/>
      <c r="J4" s="163"/>
      <c r="K4" s="163"/>
      <c r="L4" s="2"/>
      <c r="M4" s="2"/>
    </row>
    <row r="5" spans="1:13" s="68" customFormat="1" ht="14.25" customHeight="1" x14ac:dyDescent="0.2">
      <c r="A5" s="162" t="s">
        <v>98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67"/>
      <c r="M5" s="67"/>
    </row>
    <row r="6" spans="1:13" ht="15" customHeight="1" x14ac:dyDescent="0.2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"/>
      <c r="M6" s="2"/>
    </row>
    <row r="7" spans="1:13" ht="42" customHeight="1" x14ac:dyDescent="0.15">
      <c r="A7" s="212" t="s">
        <v>99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"/>
      <c r="M7" s="2"/>
    </row>
    <row r="8" spans="1:13" ht="24.75" customHeight="1" x14ac:dyDescent="0.15">
      <c r="A8" s="212" t="s">
        <v>100</v>
      </c>
      <c r="B8" s="212"/>
      <c r="C8" s="212"/>
      <c r="D8" s="212"/>
      <c r="E8" s="212"/>
      <c r="F8" s="212"/>
      <c r="G8" s="212"/>
      <c r="H8" s="212"/>
      <c r="I8" s="212"/>
      <c r="J8" s="212"/>
      <c r="K8" s="140"/>
      <c r="L8" s="2"/>
      <c r="M8" s="2"/>
    </row>
    <row r="9" spans="1:13" ht="13.5" customHeight="1" x14ac:dyDescent="0.15">
      <c r="A9" s="213" t="s">
        <v>0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"/>
      <c r="M9" s="2"/>
    </row>
    <row r="10" spans="1:13" ht="16.5" customHeight="1" x14ac:dyDescent="0.15">
      <c r="A10" s="214" t="s">
        <v>101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"/>
      <c r="M10" s="2"/>
    </row>
    <row r="11" spans="1:13" ht="13.5" customHeight="1" x14ac:dyDescent="0.15">
      <c r="A11" s="214" t="s">
        <v>102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"/>
      <c r="M11" s="2"/>
    </row>
    <row r="12" spans="1:13" ht="13.5" customHeight="1" x14ac:dyDescent="0.15">
      <c r="A12" s="215" t="s">
        <v>103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</row>
    <row r="13" spans="1:13" ht="13.5" customHeight="1" x14ac:dyDescent="0.15">
      <c r="A13" s="216" t="s">
        <v>104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</row>
    <row r="14" spans="1:13" ht="11.25" customHeight="1" x14ac:dyDescent="0.15">
      <c r="A14" s="217" t="s">
        <v>28</v>
      </c>
      <c r="B14" s="217"/>
      <c r="C14" s="217"/>
      <c r="D14" s="217"/>
      <c r="E14" s="218" t="s">
        <v>121</v>
      </c>
      <c r="F14" s="218" t="s">
        <v>122</v>
      </c>
      <c r="G14" s="219"/>
      <c r="H14" s="220"/>
      <c r="I14" s="220"/>
      <c r="J14" s="221"/>
      <c r="K14" s="218" t="s">
        <v>1</v>
      </c>
      <c r="L14" s="2"/>
      <c r="M14" s="2"/>
    </row>
    <row r="15" spans="1:13" ht="11.25" customHeight="1" x14ac:dyDescent="0.25">
      <c r="A15" s="217"/>
      <c r="B15" s="217"/>
      <c r="C15" s="217"/>
      <c r="D15" s="217"/>
      <c r="E15" s="218"/>
      <c r="F15" s="218"/>
      <c r="G15" s="218" t="s">
        <v>12</v>
      </c>
      <c r="H15" s="222"/>
      <c r="I15" s="222"/>
      <c r="J15" s="222"/>
      <c r="K15" s="218"/>
      <c r="L15" s="2"/>
      <c r="M15" s="2"/>
    </row>
    <row r="16" spans="1:13" ht="11.25" customHeight="1" x14ac:dyDescent="0.15">
      <c r="A16" s="217"/>
      <c r="B16" s="217"/>
      <c r="C16" s="217"/>
      <c r="D16" s="217"/>
      <c r="E16" s="218"/>
      <c r="F16" s="218"/>
      <c r="G16" s="223" t="s">
        <v>2</v>
      </c>
      <c r="H16" s="218" t="s">
        <v>3</v>
      </c>
      <c r="I16" s="218"/>
      <c r="J16" s="218"/>
      <c r="K16" s="218"/>
      <c r="L16" s="2"/>
      <c r="M16" s="2"/>
    </row>
    <row r="17" spans="1:16" ht="46.5" customHeight="1" x14ac:dyDescent="0.15">
      <c r="A17" s="217"/>
      <c r="B17" s="217"/>
      <c r="C17" s="217"/>
      <c r="D17" s="217"/>
      <c r="E17" s="218"/>
      <c r="F17" s="218"/>
      <c r="G17" s="223"/>
      <c r="H17" s="141" t="s">
        <v>4</v>
      </c>
      <c r="I17" s="141" t="s">
        <v>5</v>
      </c>
      <c r="J17" s="141" t="s">
        <v>6</v>
      </c>
      <c r="K17" s="218"/>
      <c r="L17" s="2"/>
      <c r="M17" s="2"/>
    </row>
    <row r="18" spans="1:16" s="60" customFormat="1" ht="17.25" customHeight="1" x14ac:dyDescent="0.2">
      <c r="A18" s="71" t="s">
        <v>7</v>
      </c>
      <c r="B18" s="71"/>
      <c r="C18" s="71"/>
      <c r="D18" s="72">
        <v>0.6</v>
      </c>
      <c r="E18" s="71"/>
      <c r="F18" s="72"/>
      <c r="G18" s="72"/>
      <c r="H18" s="73"/>
      <c r="I18" s="71"/>
      <c r="J18" s="73"/>
      <c r="K18" s="74"/>
      <c r="L18" s="58"/>
      <c r="M18" s="59"/>
      <c r="P18" s="61"/>
    </row>
    <row r="19" spans="1:16" s="10" customFormat="1" ht="6" customHeight="1" x14ac:dyDescent="0.15">
      <c r="A19" s="19"/>
      <c r="B19" s="19"/>
      <c r="C19" s="11"/>
      <c r="D19" s="14"/>
      <c r="E19" s="5"/>
      <c r="F19" s="113"/>
      <c r="G19" s="5"/>
      <c r="H19" s="5"/>
      <c r="I19" s="6"/>
      <c r="J19" s="6"/>
      <c r="K19" s="12"/>
      <c r="L19" s="13"/>
      <c r="M19" s="13"/>
      <c r="O19" s="13"/>
    </row>
    <row r="20" spans="1:16" ht="11.25" customHeight="1" x14ac:dyDescent="0.15">
      <c r="A20" s="9" t="s">
        <v>123</v>
      </c>
      <c r="B20" s="9"/>
      <c r="C20" s="63" t="s">
        <v>41</v>
      </c>
      <c r="D20" s="65">
        <v>0.4</v>
      </c>
      <c r="E20" s="29"/>
      <c r="F20" s="114"/>
      <c r="G20" s="224"/>
      <c r="H20" s="32"/>
      <c r="I20" s="32"/>
      <c r="J20" s="32"/>
      <c r="K20" s="69"/>
      <c r="L20" s="2"/>
      <c r="M20" s="2"/>
    </row>
    <row r="21" spans="1:16" ht="20.25" customHeight="1" x14ac:dyDescent="0.25">
      <c r="A21" s="226" t="s">
        <v>124</v>
      </c>
      <c r="B21" s="227"/>
      <c r="C21" s="184" t="s">
        <v>9</v>
      </c>
      <c r="D21" s="228" t="s">
        <v>160</v>
      </c>
      <c r="E21" s="233" t="s">
        <v>125</v>
      </c>
      <c r="F21" s="235" t="s">
        <v>131</v>
      </c>
      <c r="G21" s="225"/>
      <c r="H21" s="32"/>
      <c r="I21" s="32"/>
      <c r="J21" s="38"/>
      <c r="K21" s="70"/>
      <c r="L21" s="2"/>
      <c r="M21" s="2"/>
      <c r="N21" s="15"/>
      <c r="O21" s="15"/>
      <c r="P21"/>
    </row>
    <row r="22" spans="1:16" ht="35.25" customHeight="1" x14ac:dyDescent="0.25">
      <c r="A22" s="226"/>
      <c r="B22" s="227"/>
      <c r="C22" s="181"/>
      <c r="D22" s="228"/>
      <c r="E22" s="234"/>
      <c r="F22" s="235"/>
      <c r="G22" s="225"/>
      <c r="H22" s="145"/>
      <c r="I22" s="56"/>
      <c r="J22" s="56"/>
      <c r="K22" s="90">
        <f>+G23-100%</f>
        <v>-1</v>
      </c>
      <c r="L22" s="2"/>
      <c r="M22" s="2"/>
      <c r="N22" s="2"/>
      <c r="O22" s="2"/>
    </row>
    <row r="23" spans="1:16" ht="33.75" customHeight="1" x14ac:dyDescent="0.15">
      <c r="A23" s="226"/>
      <c r="B23" s="227"/>
      <c r="C23" s="182" t="s">
        <v>10</v>
      </c>
      <c r="D23" s="183">
        <v>1</v>
      </c>
      <c r="E23" s="234"/>
      <c r="F23" s="235"/>
      <c r="G23" s="225"/>
      <c r="H23" s="32"/>
      <c r="I23" s="30"/>
      <c r="J23" s="32"/>
      <c r="K23" s="69"/>
      <c r="L23" s="2"/>
      <c r="M23" s="2"/>
      <c r="N23" s="2"/>
      <c r="O23" s="2"/>
    </row>
    <row r="24" spans="1:16" s="93" customFormat="1" ht="6.75" customHeight="1" x14ac:dyDescent="0.15">
      <c r="A24" s="94"/>
      <c r="B24" s="95"/>
      <c r="C24" s="96"/>
      <c r="D24" s="97"/>
      <c r="E24" s="98"/>
      <c r="F24" s="115"/>
      <c r="G24" s="99"/>
      <c r="H24" s="100"/>
      <c r="I24" s="101"/>
      <c r="J24" s="100"/>
      <c r="K24" s="102"/>
      <c r="L24" s="92"/>
      <c r="M24" s="92"/>
      <c r="N24" s="92"/>
      <c r="O24" s="92"/>
    </row>
    <row r="25" spans="1:16" ht="11.25" customHeight="1" x14ac:dyDescent="0.15">
      <c r="A25" s="9" t="s">
        <v>128</v>
      </c>
      <c r="B25" s="9"/>
      <c r="C25" s="63" t="s">
        <v>41</v>
      </c>
      <c r="D25" s="65">
        <v>0.2</v>
      </c>
      <c r="E25" s="29"/>
      <c r="F25" s="114"/>
      <c r="G25" s="224"/>
      <c r="H25" s="32"/>
      <c r="I25" s="32"/>
      <c r="J25" s="32"/>
      <c r="K25" s="69"/>
      <c r="L25" s="2"/>
      <c r="M25" s="2"/>
    </row>
    <row r="26" spans="1:16" ht="20.25" customHeight="1" x14ac:dyDescent="0.25">
      <c r="A26" s="226" t="s">
        <v>132</v>
      </c>
      <c r="B26" s="227"/>
      <c r="C26" s="91" t="s">
        <v>11</v>
      </c>
      <c r="D26" s="228" t="s">
        <v>161</v>
      </c>
      <c r="E26" s="35"/>
      <c r="F26" s="229" t="s">
        <v>70</v>
      </c>
      <c r="G26" s="225"/>
      <c r="H26" s="32"/>
      <c r="I26" s="32"/>
      <c r="J26" s="38"/>
      <c r="K26" s="70"/>
      <c r="L26" s="2"/>
      <c r="M26" s="2"/>
      <c r="N26" s="15"/>
      <c r="O26" s="15"/>
      <c r="P26"/>
    </row>
    <row r="27" spans="1:16" ht="35.25" customHeight="1" x14ac:dyDescent="0.25">
      <c r="A27" s="226"/>
      <c r="B27" s="227"/>
      <c r="C27" s="174"/>
      <c r="D27" s="228"/>
      <c r="E27" s="186" t="s">
        <v>129</v>
      </c>
      <c r="F27" s="230"/>
      <c r="G27" s="225"/>
      <c r="H27" s="32"/>
      <c r="I27" s="56"/>
      <c r="J27" s="145"/>
      <c r="K27" s="90">
        <f>+G28-100%</f>
        <v>-1</v>
      </c>
      <c r="L27" s="2"/>
      <c r="M27" s="2"/>
      <c r="N27" s="2"/>
      <c r="O27" s="2"/>
    </row>
    <row r="28" spans="1:16" ht="33.75" customHeight="1" x14ac:dyDescent="0.15">
      <c r="A28" s="226"/>
      <c r="B28" s="227"/>
      <c r="C28" s="28" t="s">
        <v>10</v>
      </c>
      <c r="D28" s="34">
        <v>1</v>
      </c>
      <c r="E28" s="29"/>
      <c r="F28" s="230"/>
      <c r="G28" s="225"/>
      <c r="H28" s="32"/>
      <c r="I28" s="30"/>
      <c r="J28" s="32"/>
      <c r="K28" s="69"/>
      <c r="L28" s="2"/>
      <c r="M28" s="2"/>
      <c r="N28" s="2"/>
      <c r="O28" s="2"/>
    </row>
    <row r="29" spans="1:16" ht="6.75" customHeight="1" x14ac:dyDescent="0.25">
      <c r="A29" s="231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"/>
      <c r="M29" s="2"/>
      <c r="N29" s="2"/>
      <c r="O29" s="2"/>
    </row>
    <row r="30" spans="1:16" ht="18.75" customHeight="1" x14ac:dyDescent="0.15">
      <c r="A30" s="9" t="s">
        <v>127</v>
      </c>
      <c r="B30" s="9"/>
      <c r="C30" s="63" t="s">
        <v>41</v>
      </c>
      <c r="D30" s="65">
        <v>0.2</v>
      </c>
      <c r="E30" s="233" t="s">
        <v>129</v>
      </c>
      <c r="F30" s="114"/>
      <c r="G30" s="224"/>
      <c r="H30" s="32"/>
      <c r="I30" s="32"/>
      <c r="J30" s="32"/>
      <c r="K30" s="69"/>
      <c r="L30" s="2"/>
      <c r="M30" s="2"/>
      <c r="N30" s="2"/>
      <c r="O30" s="2"/>
    </row>
    <row r="31" spans="1:16" ht="13.5" customHeight="1" x14ac:dyDescent="0.15">
      <c r="A31" s="226" t="s">
        <v>133</v>
      </c>
      <c r="B31" s="227"/>
      <c r="C31" s="91" t="s">
        <v>29</v>
      </c>
      <c r="D31" s="228" t="s">
        <v>162</v>
      </c>
      <c r="E31" s="234"/>
      <c r="F31" s="229" t="s">
        <v>70</v>
      </c>
      <c r="G31" s="225"/>
      <c r="H31" s="32"/>
      <c r="I31" s="32"/>
      <c r="J31" s="38"/>
      <c r="K31" s="70"/>
      <c r="L31" s="2"/>
      <c r="M31" s="2"/>
      <c r="N31" s="2"/>
      <c r="O31" s="2"/>
    </row>
    <row r="32" spans="1:16" ht="10.5" customHeight="1" x14ac:dyDescent="0.25">
      <c r="A32" s="226"/>
      <c r="B32" s="227"/>
      <c r="C32" s="174"/>
      <c r="D32" s="228"/>
      <c r="E32" s="234"/>
      <c r="F32" s="230"/>
      <c r="G32" s="225"/>
      <c r="H32" s="32"/>
      <c r="I32" s="56"/>
      <c r="J32" s="145"/>
      <c r="K32" s="90">
        <f>+G33-100%</f>
        <v>-1</v>
      </c>
      <c r="L32" s="2"/>
      <c r="M32" s="2"/>
      <c r="N32" s="2"/>
      <c r="O32" s="2"/>
    </row>
    <row r="33" spans="1:17" ht="46.5" customHeight="1" x14ac:dyDescent="0.15">
      <c r="A33" s="226"/>
      <c r="B33" s="227"/>
      <c r="C33" s="28" t="s">
        <v>10</v>
      </c>
      <c r="D33" s="34">
        <v>1</v>
      </c>
      <c r="E33" s="234"/>
      <c r="F33" s="230"/>
      <c r="G33" s="225"/>
      <c r="H33" s="32"/>
      <c r="I33" s="30"/>
      <c r="J33" s="32"/>
      <c r="K33" s="69"/>
      <c r="L33" s="2"/>
      <c r="M33" s="2"/>
      <c r="N33" s="2"/>
      <c r="O33" s="2"/>
    </row>
    <row r="34" spans="1:17" ht="5.25" customHeight="1" x14ac:dyDescent="0.15">
      <c r="A34" s="187"/>
      <c r="B34" s="188"/>
      <c r="C34" s="189"/>
      <c r="D34" s="190"/>
      <c r="E34" s="191"/>
      <c r="F34" s="192"/>
      <c r="G34" s="193"/>
      <c r="H34" s="194"/>
      <c r="I34" s="195"/>
      <c r="J34" s="194"/>
      <c r="K34" s="196"/>
      <c r="L34" s="2"/>
      <c r="M34" s="2"/>
      <c r="N34" s="2"/>
      <c r="O34" s="2"/>
    </row>
    <row r="35" spans="1:17" ht="16.5" customHeight="1" x14ac:dyDescent="0.15">
      <c r="A35" s="9" t="s">
        <v>134</v>
      </c>
      <c r="B35" s="9"/>
      <c r="C35" s="63" t="s">
        <v>41</v>
      </c>
      <c r="D35" s="65">
        <v>0.2</v>
      </c>
      <c r="E35" s="29"/>
      <c r="F35" s="114"/>
      <c r="G35" s="199"/>
      <c r="H35" s="32"/>
      <c r="I35" s="32"/>
      <c r="J35" s="32"/>
      <c r="K35" s="69"/>
      <c r="L35" s="2"/>
      <c r="M35" s="2"/>
      <c r="N35" s="2"/>
      <c r="O35" s="2"/>
    </row>
    <row r="36" spans="1:17" ht="31.5" customHeight="1" x14ac:dyDescent="0.25">
      <c r="A36" s="226" t="s">
        <v>126</v>
      </c>
      <c r="B36" s="226"/>
      <c r="C36" s="91" t="s">
        <v>30</v>
      </c>
      <c r="D36" s="228" t="s">
        <v>164</v>
      </c>
      <c r="E36" s="233" t="s">
        <v>129</v>
      </c>
      <c r="F36" s="243" t="s">
        <v>69</v>
      </c>
      <c r="G36" s="200"/>
      <c r="H36" s="145"/>
      <c r="I36" s="33"/>
      <c r="J36" s="32"/>
      <c r="K36" s="185">
        <f>+G37-100%</f>
        <v>-1</v>
      </c>
      <c r="L36" s="2"/>
      <c r="M36" s="2"/>
    </row>
    <row r="37" spans="1:17" ht="31.5" customHeight="1" x14ac:dyDescent="0.25">
      <c r="A37" s="226"/>
      <c r="B37" s="226"/>
      <c r="C37" s="174"/>
      <c r="D37" s="228"/>
      <c r="E37" s="234"/>
      <c r="F37" s="243"/>
      <c r="G37" s="200"/>
      <c r="H37" s="30"/>
      <c r="I37" s="89"/>
      <c r="J37" s="32"/>
      <c r="K37" s="69"/>
      <c r="L37" s="2"/>
      <c r="M37" s="2"/>
      <c r="N37" s="15"/>
      <c r="O37" s="15"/>
      <c r="P37"/>
    </row>
    <row r="38" spans="1:17" ht="35.25" customHeight="1" x14ac:dyDescent="0.25">
      <c r="A38" s="226"/>
      <c r="B38" s="226"/>
      <c r="C38" s="28" t="s">
        <v>10</v>
      </c>
      <c r="D38" s="34">
        <v>0.7</v>
      </c>
      <c r="E38" s="234"/>
      <c r="F38" s="243"/>
      <c r="G38" s="200"/>
      <c r="H38" s="32"/>
      <c r="I38" s="89"/>
      <c r="J38" s="32"/>
      <c r="K38" s="69"/>
      <c r="L38" s="2"/>
      <c r="M38" s="2"/>
      <c r="N38" s="2"/>
      <c r="O38" s="2"/>
    </row>
    <row r="39" spans="1:17" ht="6.75" customHeight="1" x14ac:dyDescent="0.15">
      <c r="A39" s="226"/>
      <c r="B39" s="226"/>
      <c r="C39" s="11"/>
      <c r="D39" s="14"/>
      <c r="E39" s="66"/>
      <c r="F39" s="113"/>
      <c r="G39" s="5"/>
      <c r="H39" s="6"/>
      <c r="I39" s="6"/>
      <c r="J39" s="6"/>
      <c r="K39" s="12"/>
      <c r="L39" s="2"/>
      <c r="M39" s="2"/>
      <c r="N39" s="2"/>
      <c r="O39" s="2"/>
    </row>
    <row r="40" spans="1:17" ht="12" customHeight="1" x14ac:dyDescent="0.15">
      <c r="A40" s="226"/>
      <c r="B40" s="226"/>
      <c r="C40" s="172" t="s">
        <v>31</v>
      </c>
      <c r="D40" s="244" t="s">
        <v>130</v>
      </c>
      <c r="E40" s="233" t="s">
        <v>129</v>
      </c>
      <c r="F40" s="235" t="s">
        <v>135</v>
      </c>
      <c r="G40" s="224"/>
      <c r="H40" s="237"/>
      <c r="I40" s="238"/>
      <c r="J40" s="238"/>
      <c r="K40" s="240">
        <f>+G40-100%</f>
        <v>-1</v>
      </c>
    </row>
    <row r="41" spans="1:17" s="62" customFormat="1" ht="12.75" customHeight="1" x14ac:dyDescent="0.25">
      <c r="A41" s="226"/>
      <c r="B41" s="226"/>
      <c r="C41" s="173"/>
      <c r="D41" s="244"/>
      <c r="E41" s="245"/>
      <c r="F41" s="230"/>
      <c r="G41" s="236"/>
      <c r="H41" s="225"/>
      <c r="I41" s="239"/>
      <c r="J41" s="239"/>
      <c r="K41" s="241"/>
    </row>
    <row r="42" spans="1:17" ht="18" customHeight="1" x14ac:dyDescent="0.25">
      <c r="A42" s="226"/>
      <c r="B42" s="226"/>
      <c r="C42" s="173"/>
      <c r="D42" s="244"/>
      <c r="E42" s="245"/>
      <c r="F42" s="230"/>
      <c r="G42" s="236"/>
      <c r="H42" s="225"/>
      <c r="I42" s="239"/>
      <c r="J42" s="239"/>
      <c r="K42" s="241"/>
    </row>
    <row r="43" spans="1:17" s="10" customFormat="1" ht="32.25" customHeight="1" x14ac:dyDescent="0.15">
      <c r="A43" s="226"/>
      <c r="B43" s="226"/>
      <c r="C43" s="28" t="s">
        <v>10</v>
      </c>
      <c r="D43" s="34">
        <v>0.3</v>
      </c>
      <c r="E43" s="245"/>
      <c r="F43" s="230"/>
      <c r="G43" s="236"/>
      <c r="H43" s="225"/>
      <c r="I43" s="239"/>
      <c r="J43" s="239"/>
      <c r="K43" s="241"/>
      <c r="L43" s="13"/>
      <c r="M43" s="13"/>
      <c r="O43" s="13"/>
    </row>
    <row r="44" spans="1:17" ht="12.75" customHeight="1" x14ac:dyDescent="0.15">
      <c r="A44" s="3"/>
      <c r="B44" s="3"/>
      <c r="C44" s="3"/>
      <c r="D44" s="4"/>
      <c r="E44" s="7"/>
      <c r="F44" s="113"/>
      <c r="G44" s="5"/>
      <c r="H44" s="6"/>
      <c r="I44" s="6"/>
      <c r="J44" s="6"/>
      <c r="K44" s="1"/>
      <c r="L44" s="2"/>
      <c r="M44" s="2"/>
    </row>
    <row r="45" spans="1:17" ht="12" customHeight="1" x14ac:dyDescent="0.15">
      <c r="A45" s="75" t="s">
        <v>40</v>
      </c>
      <c r="B45" s="73"/>
      <c r="C45" s="73"/>
      <c r="D45" s="72">
        <v>0.2</v>
      </c>
      <c r="E45" s="73"/>
      <c r="F45" s="117"/>
      <c r="G45" s="76"/>
      <c r="H45" s="73"/>
      <c r="I45" s="73"/>
      <c r="J45" s="73"/>
      <c r="K45" s="77"/>
      <c r="L45" s="2"/>
      <c r="M45" s="2"/>
    </row>
    <row r="46" spans="1:17" ht="12" customHeight="1" x14ac:dyDescent="0.25">
      <c r="A46" s="19"/>
      <c r="B46" s="19"/>
      <c r="C46" s="11"/>
      <c r="D46" s="14"/>
      <c r="E46" s="5"/>
      <c r="F46" s="113"/>
      <c r="G46" s="5"/>
      <c r="H46" s="5"/>
      <c r="I46" s="6"/>
      <c r="J46" s="6"/>
      <c r="K46" s="12"/>
      <c r="L46" s="2"/>
      <c r="M46" s="2"/>
      <c r="N46"/>
      <c r="O46" s="15"/>
      <c r="P46" s="15"/>
      <c r="Q46"/>
    </row>
    <row r="47" spans="1:17" ht="12" customHeight="1" x14ac:dyDescent="0.15">
      <c r="A47" s="9" t="s">
        <v>136</v>
      </c>
      <c r="B47" s="9"/>
      <c r="C47" s="63" t="s">
        <v>41</v>
      </c>
      <c r="D47" s="65">
        <v>0.4</v>
      </c>
      <c r="E47" s="37"/>
      <c r="F47" s="242" t="s">
        <v>74</v>
      </c>
      <c r="G47" s="31"/>
      <c r="H47" s="32"/>
      <c r="I47" s="32"/>
      <c r="J47" s="32"/>
      <c r="K47" s="69"/>
      <c r="L47" s="2"/>
      <c r="M47" s="2"/>
      <c r="N47" s="2"/>
      <c r="O47" s="2"/>
      <c r="P47" s="2"/>
    </row>
    <row r="48" spans="1:17" ht="15.75" customHeight="1" x14ac:dyDescent="0.15">
      <c r="A48" s="226" t="s">
        <v>145</v>
      </c>
      <c r="B48" s="227"/>
      <c r="C48" s="28" t="s">
        <v>43</v>
      </c>
      <c r="D48" s="247" t="s">
        <v>146</v>
      </c>
      <c r="E48" s="248" t="s">
        <v>129</v>
      </c>
      <c r="F48" s="230"/>
      <c r="G48" s="29"/>
      <c r="H48" s="32"/>
      <c r="I48" s="32"/>
      <c r="J48" s="32"/>
      <c r="K48" s="69"/>
    </row>
    <row r="49" spans="1:16" s="60" customFormat="1" ht="18" customHeight="1" x14ac:dyDescent="0.25">
      <c r="A49" s="226"/>
      <c r="B49" s="227"/>
      <c r="C49" s="174"/>
      <c r="D49" s="247"/>
      <c r="E49" s="245"/>
      <c r="F49" s="230"/>
      <c r="G49" s="143"/>
      <c r="H49" s="145"/>
      <c r="I49" s="145"/>
      <c r="J49" s="57"/>
      <c r="K49" s="90">
        <f>+G50-100%</f>
        <v>-1</v>
      </c>
    </row>
    <row r="50" spans="1:16" ht="24" customHeight="1" x14ac:dyDescent="0.15">
      <c r="A50" s="226"/>
      <c r="B50" s="227"/>
      <c r="C50" s="36" t="s">
        <v>10</v>
      </c>
      <c r="D50" s="34">
        <v>1</v>
      </c>
      <c r="E50" s="245"/>
      <c r="F50" s="230"/>
      <c r="G50" s="142"/>
      <c r="H50" s="32"/>
      <c r="I50" s="32"/>
      <c r="J50" s="30"/>
      <c r="K50" s="69"/>
    </row>
    <row r="51" spans="1:16" ht="4.5" customHeight="1" x14ac:dyDescent="0.15">
      <c r="A51" s="121"/>
      <c r="B51" s="122"/>
      <c r="C51" s="106"/>
      <c r="D51" s="124"/>
      <c r="E51" s="107"/>
      <c r="F51" s="116"/>
      <c r="G51" s="103"/>
      <c r="H51" s="128"/>
      <c r="I51" s="128"/>
      <c r="J51" s="104"/>
      <c r="K51" s="129"/>
      <c r="L51" s="2"/>
      <c r="M51" s="2"/>
    </row>
    <row r="52" spans="1:16" ht="15" customHeight="1" x14ac:dyDescent="0.15">
      <c r="A52" s="9" t="s">
        <v>139</v>
      </c>
      <c r="B52" s="9"/>
      <c r="C52" s="63" t="s">
        <v>41</v>
      </c>
      <c r="D52" s="65">
        <v>0.6</v>
      </c>
      <c r="E52" s="37"/>
      <c r="F52" s="118"/>
      <c r="G52" s="31"/>
      <c r="H52" s="32"/>
      <c r="I52" s="32"/>
      <c r="J52" s="32"/>
      <c r="K52" s="69"/>
      <c r="L52" s="2"/>
      <c r="M52" s="2"/>
      <c r="N52" s="2"/>
      <c r="O52" s="2"/>
    </row>
    <row r="53" spans="1:16" ht="22.5" customHeight="1" x14ac:dyDescent="0.15">
      <c r="A53" s="226" t="s">
        <v>147</v>
      </c>
      <c r="B53" s="227"/>
      <c r="C53" s="91" t="s">
        <v>44</v>
      </c>
      <c r="D53" s="228" t="s">
        <v>163</v>
      </c>
      <c r="E53" s="248" t="s">
        <v>129</v>
      </c>
      <c r="F53" s="242" t="s">
        <v>149</v>
      </c>
      <c r="G53" s="29"/>
      <c r="H53" s="32"/>
      <c r="I53" s="32"/>
      <c r="J53" s="32"/>
      <c r="K53" s="69"/>
      <c r="L53" s="2"/>
      <c r="M53" s="2"/>
      <c r="N53" s="2"/>
    </row>
    <row r="54" spans="1:16" ht="50.25" customHeight="1" x14ac:dyDescent="0.25">
      <c r="A54" s="226"/>
      <c r="B54" s="227"/>
      <c r="C54" s="174"/>
      <c r="D54" s="228"/>
      <c r="E54" s="245"/>
      <c r="F54" s="230"/>
      <c r="G54" s="143"/>
      <c r="H54" s="33"/>
      <c r="I54" s="56"/>
      <c r="J54" s="145"/>
      <c r="K54" s="90">
        <f>+G55-100%</f>
        <v>-1</v>
      </c>
      <c r="L54" s="2"/>
      <c r="M54" s="2"/>
      <c r="N54" s="2"/>
      <c r="O54" s="2"/>
    </row>
    <row r="55" spans="1:16" s="131" customFormat="1" ht="9" customHeight="1" x14ac:dyDescent="0.15">
      <c r="A55" s="226"/>
      <c r="B55" s="227"/>
      <c r="C55" s="36" t="s">
        <v>10</v>
      </c>
      <c r="D55" s="34">
        <v>1</v>
      </c>
      <c r="E55" s="29"/>
      <c r="F55" s="139"/>
      <c r="G55" s="142"/>
      <c r="H55" s="32"/>
      <c r="I55" s="32"/>
      <c r="J55" s="30"/>
      <c r="K55" s="69"/>
      <c r="L55" s="130"/>
      <c r="M55" s="130"/>
      <c r="N55" s="130"/>
      <c r="O55" s="130"/>
    </row>
    <row r="56" spans="1:16" ht="6.75" customHeight="1" x14ac:dyDescent="0.15">
      <c r="A56" s="3"/>
      <c r="B56" s="3"/>
      <c r="C56" s="3"/>
      <c r="D56" s="4"/>
      <c r="E56" s="7"/>
      <c r="F56" s="113"/>
      <c r="G56" s="5"/>
      <c r="H56" s="6"/>
      <c r="I56" s="6"/>
      <c r="J56" s="6"/>
      <c r="K56" s="1"/>
      <c r="L56" s="2"/>
      <c r="M56" s="2"/>
    </row>
    <row r="57" spans="1:16" ht="14.25" customHeight="1" x14ac:dyDescent="0.2">
      <c r="A57" s="78" t="s">
        <v>8</v>
      </c>
      <c r="B57" s="78"/>
      <c r="C57" s="78"/>
      <c r="D57" s="105">
        <v>0.2</v>
      </c>
      <c r="E57" s="78"/>
      <c r="F57" s="117"/>
      <c r="G57" s="76"/>
      <c r="H57" s="73"/>
      <c r="I57" s="73"/>
      <c r="J57" s="73"/>
      <c r="K57" s="77"/>
      <c r="L57" s="2"/>
      <c r="M57" s="2"/>
      <c r="N57" s="2"/>
      <c r="O57" s="2"/>
    </row>
    <row r="58" spans="1:16" ht="6.75" customHeight="1" x14ac:dyDescent="0.15">
      <c r="A58" s="3"/>
      <c r="B58" s="3"/>
      <c r="C58" s="3"/>
      <c r="D58" s="4"/>
      <c r="E58" s="5"/>
      <c r="F58" s="113"/>
      <c r="G58" s="5"/>
      <c r="H58" s="6"/>
      <c r="I58" s="6"/>
      <c r="J58" s="6"/>
      <c r="K58" s="1"/>
      <c r="L58" s="2"/>
      <c r="M58" s="2"/>
      <c r="N58" s="2"/>
    </row>
    <row r="59" spans="1:16" ht="14.25" customHeight="1" x14ac:dyDescent="0.15">
      <c r="A59" s="9" t="s">
        <v>137</v>
      </c>
      <c r="B59" s="9"/>
      <c r="C59" s="63" t="s">
        <v>41</v>
      </c>
      <c r="D59" s="65">
        <v>0.5</v>
      </c>
      <c r="E59" s="233" t="s">
        <v>125</v>
      </c>
      <c r="F59" s="118"/>
      <c r="G59" s="31"/>
      <c r="H59" s="32"/>
      <c r="I59" s="32"/>
      <c r="J59" s="32"/>
      <c r="K59" s="69"/>
      <c r="L59" s="2"/>
      <c r="M59" s="2"/>
      <c r="N59" s="2"/>
      <c r="O59" s="2"/>
    </row>
    <row r="60" spans="1:16" s="10" customFormat="1" ht="11.25" customHeight="1" x14ac:dyDescent="0.15">
      <c r="A60" s="226" t="s">
        <v>68</v>
      </c>
      <c r="B60" s="227"/>
      <c r="C60" s="91" t="s">
        <v>45</v>
      </c>
      <c r="D60" s="246" t="s">
        <v>71</v>
      </c>
      <c r="E60" s="233"/>
      <c r="F60" s="164"/>
      <c r="G60" s="64"/>
      <c r="H60" s="33"/>
      <c r="I60" s="32"/>
      <c r="J60" s="38"/>
      <c r="K60" s="90">
        <f>+G62-100%</f>
        <v>-1</v>
      </c>
      <c r="L60" s="13"/>
      <c r="M60" s="13"/>
      <c r="N60" s="13"/>
      <c r="O60" s="13"/>
    </row>
    <row r="61" spans="1:16" s="159" customFormat="1" ht="23.25" customHeight="1" x14ac:dyDescent="0.25">
      <c r="A61" s="226"/>
      <c r="B61" s="227"/>
      <c r="C61" s="174"/>
      <c r="D61" s="246"/>
      <c r="E61" s="233"/>
      <c r="F61" s="120" t="s">
        <v>74</v>
      </c>
      <c r="G61" s="144"/>
      <c r="H61" s="30"/>
      <c r="I61" s="145"/>
      <c r="J61" s="32"/>
      <c r="K61" s="69"/>
      <c r="L61" s="157"/>
      <c r="M61" s="157"/>
      <c r="N61" s="157"/>
      <c r="O61" s="158"/>
      <c r="P61" s="157"/>
    </row>
    <row r="62" spans="1:16" ht="39" customHeight="1" x14ac:dyDescent="0.15">
      <c r="A62" s="226"/>
      <c r="B62" s="227"/>
      <c r="C62" s="28" t="s">
        <v>10</v>
      </c>
      <c r="D62" s="34">
        <v>1</v>
      </c>
      <c r="E62" s="233"/>
      <c r="F62" s="119"/>
      <c r="G62" s="142"/>
      <c r="H62" s="32"/>
      <c r="I62" s="32"/>
      <c r="J62" s="32"/>
      <c r="K62" s="69"/>
    </row>
    <row r="63" spans="1:16" ht="9" customHeight="1" x14ac:dyDescent="0.15">
      <c r="A63" s="121"/>
      <c r="B63" s="122"/>
      <c r="C63" s="123"/>
      <c r="D63" s="124"/>
      <c r="E63" s="125"/>
      <c r="F63" s="126"/>
      <c r="G63" s="127"/>
      <c r="H63" s="128"/>
      <c r="I63" s="128"/>
      <c r="J63" s="128"/>
      <c r="K63" s="129"/>
    </row>
    <row r="64" spans="1:16" ht="14.25" customHeight="1" x14ac:dyDescent="0.15">
      <c r="A64" s="9" t="s">
        <v>138</v>
      </c>
      <c r="B64" s="9"/>
      <c r="C64" s="63" t="s">
        <v>41</v>
      </c>
      <c r="D64" s="65">
        <v>0.5</v>
      </c>
      <c r="E64" s="233" t="s">
        <v>125</v>
      </c>
      <c r="F64" s="118"/>
      <c r="G64" s="31"/>
      <c r="H64" s="32"/>
      <c r="I64" s="32"/>
      <c r="J64" s="32"/>
      <c r="K64" s="69"/>
    </row>
    <row r="65" spans="1:16" ht="15.75" customHeight="1" x14ac:dyDescent="0.15">
      <c r="A65" s="226" t="s">
        <v>72</v>
      </c>
      <c r="B65" s="227"/>
      <c r="C65" s="91" t="s">
        <v>83</v>
      </c>
      <c r="D65" s="246" t="s">
        <v>73</v>
      </c>
      <c r="E65" s="245"/>
      <c r="F65" s="165"/>
      <c r="G65" s="64"/>
      <c r="H65" s="33"/>
      <c r="I65" s="32"/>
      <c r="J65" s="38"/>
      <c r="K65" s="90">
        <f>+G67-100%</f>
        <v>-1</v>
      </c>
    </row>
    <row r="66" spans="1:16" ht="23.25" customHeight="1" x14ac:dyDescent="0.25">
      <c r="A66" s="226"/>
      <c r="B66" s="227"/>
      <c r="C66" s="174"/>
      <c r="D66" s="246"/>
      <c r="E66" s="245"/>
      <c r="F66" s="120" t="s">
        <v>74</v>
      </c>
      <c r="G66" s="144"/>
      <c r="H66" s="145"/>
      <c r="I66" s="32"/>
      <c r="J66" s="32"/>
      <c r="K66" s="69"/>
    </row>
    <row r="67" spans="1:16" ht="46.5" customHeight="1" x14ac:dyDescent="0.15">
      <c r="A67" s="226"/>
      <c r="B67" s="227"/>
      <c r="C67" s="28" t="s">
        <v>10</v>
      </c>
      <c r="D67" s="34">
        <v>1</v>
      </c>
      <c r="E67" s="245"/>
      <c r="F67" s="119"/>
      <c r="G67" s="142"/>
      <c r="H67" s="32"/>
      <c r="I67" s="32"/>
      <c r="J67" s="32"/>
      <c r="K67" s="69"/>
      <c r="L67" s="2"/>
      <c r="M67" s="2"/>
    </row>
    <row r="68" spans="1:16" ht="12" customHeight="1" x14ac:dyDescent="0.15">
      <c r="A68" s="94"/>
      <c r="B68" s="94"/>
      <c r="C68" s="96"/>
      <c r="D68" s="108"/>
      <c r="E68" s="109"/>
      <c r="F68" s="110"/>
      <c r="G68" s="111"/>
      <c r="H68" s="112"/>
      <c r="I68" s="112"/>
      <c r="J68" s="112"/>
      <c r="K68" s="102"/>
      <c r="L68" s="80"/>
      <c r="M68" s="2"/>
    </row>
    <row r="69" spans="1:16" ht="15" customHeight="1" x14ac:dyDescent="0.15">
      <c r="A69" s="255" t="s">
        <v>118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8">
        <v>3</v>
      </c>
      <c r="M69" s="20"/>
    </row>
    <row r="70" spans="1:16" ht="52.5" customHeight="1" x14ac:dyDescent="0.25">
      <c r="A70" s="256" t="s">
        <v>148</v>
      </c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8">
        <v>10</v>
      </c>
      <c r="M70" s="21"/>
      <c r="N70" s="2"/>
      <c r="O70" s="2"/>
      <c r="P70" s="2"/>
    </row>
    <row r="71" spans="1:16" ht="37.5" customHeight="1" x14ac:dyDescent="0.25">
      <c r="A71" s="256" t="s">
        <v>140</v>
      </c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8">
        <v>40</v>
      </c>
      <c r="M71" s="21"/>
      <c r="N71" s="2"/>
      <c r="O71" s="2"/>
      <c r="P71" s="2"/>
    </row>
    <row r="72" spans="1:16" ht="43.5" customHeight="1" x14ac:dyDescent="0.25">
      <c r="A72" s="256" t="s">
        <v>119</v>
      </c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8">
        <v>24</v>
      </c>
      <c r="M72" s="21"/>
      <c r="N72" s="2"/>
      <c r="O72" s="2"/>
      <c r="P72" s="2"/>
    </row>
    <row r="73" spans="1:16" ht="39" customHeight="1" x14ac:dyDescent="0.25">
      <c r="A73" s="257" t="s">
        <v>13</v>
      </c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8">
        <v>9</v>
      </c>
      <c r="M73" s="21"/>
    </row>
    <row r="74" spans="1:16" ht="8.25" customHeigh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6"/>
      <c r="K74" s="46"/>
      <c r="L74" s="8">
        <v>4</v>
      </c>
      <c r="M74" s="21"/>
    </row>
    <row r="75" spans="1:16" ht="15" x14ac:dyDescent="0.25">
      <c r="A75" s="52" t="s">
        <v>14</v>
      </c>
      <c r="B75" s="42"/>
      <c r="C75" s="43"/>
      <c r="D75" s="44" t="s">
        <v>15</v>
      </c>
      <c r="E75" s="258" t="s">
        <v>16</v>
      </c>
      <c r="F75" s="259"/>
      <c r="G75" s="260"/>
      <c r="H75" s="258" t="s">
        <v>17</v>
      </c>
      <c r="I75" s="259"/>
      <c r="J75" s="260"/>
      <c r="K75" s="79" t="s">
        <v>18</v>
      </c>
      <c r="L75" s="8">
        <v>16</v>
      </c>
      <c r="M75" s="21"/>
    </row>
    <row r="76" spans="1:16" ht="15" x14ac:dyDescent="0.25">
      <c r="A76" s="25" t="s">
        <v>19</v>
      </c>
      <c r="B76" s="23"/>
      <c r="C76" s="39"/>
      <c r="D76" s="132" t="s">
        <v>75</v>
      </c>
      <c r="E76" s="249">
        <f>20*4</f>
        <v>80</v>
      </c>
      <c r="F76" s="250"/>
      <c r="G76" s="251"/>
      <c r="H76" s="252"/>
      <c r="I76" s="253"/>
      <c r="J76" s="254"/>
      <c r="K76" s="133">
        <f>H76-E76</f>
        <v>-80</v>
      </c>
      <c r="L76" s="8">
        <f>SUM(L69:L75)</f>
        <v>106</v>
      </c>
      <c r="M76" s="20"/>
    </row>
    <row r="77" spans="1:16" ht="15" x14ac:dyDescent="0.25">
      <c r="A77" s="25" t="s">
        <v>20</v>
      </c>
      <c r="B77" s="23"/>
      <c r="C77" s="39"/>
      <c r="D77" s="132" t="s">
        <v>76</v>
      </c>
      <c r="E77" s="249">
        <f>16*11</f>
        <v>176</v>
      </c>
      <c r="F77" s="250"/>
      <c r="G77" s="251"/>
      <c r="H77" s="252"/>
      <c r="I77" s="253"/>
      <c r="J77" s="254"/>
      <c r="K77" s="133">
        <f t="shared" ref="K77:K84" si="0">H77-E77</f>
        <v>-176</v>
      </c>
    </row>
    <row r="78" spans="1:16" ht="15" x14ac:dyDescent="0.25">
      <c r="A78" s="25" t="s">
        <v>46</v>
      </c>
      <c r="B78" s="23"/>
      <c r="C78" s="39"/>
      <c r="D78" s="132" t="s">
        <v>151</v>
      </c>
      <c r="E78" s="249">
        <f>12*21</f>
        <v>252</v>
      </c>
      <c r="F78" s="250"/>
      <c r="G78" s="251"/>
      <c r="H78" s="252"/>
      <c r="I78" s="253"/>
      <c r="J78" s="254"/>
      <c r="K78" s="133">
        <f t="shared" si="0"/>
        <v>-252</v>
      </c>
    </row>
    <row r="79" spans="1:16" ht="15" x14ac:dyDescent="0.25">
      <c r="A79" s="26" t="s">
        <v>77</v>
      </c>
      <c r="B79" s="22"/>
      <c r="C79" s="40"/>
      <c r="D79" s="132" t="s">
        <v>152</v>
      </c>
      <c r="E79" s="249">
        <f>9*4</f>
        <v>36</v>
      </c>
      <c r="F79" s="250"/>
      <c r="G79" s="251"/>
      <c r="H79" s="252"/>
      <c r="I79" s="253"/>
      <c r="J79" s="254"/>
      <c r="K79" s="133">
        <f t="shared" si="0"/>
        <v>-36</v>
      </c>
    </row>
    <row r="80" spans="1:16" ht="15" x14ac:dyDescent="0.25">
      <c r="A80" s="26" t="s">
        <v>78</v>
      </c>
      <c r="B80" s="22"/>
      <c r="C80" s="40"/>
      <c r="D80" s="132" t="s">
        <v>153</v>
      </c>
      <c r="E80" s="249">
        <f>8*122</f>
        <v>976</v>
      </c>
      <c r="F80" s="250"/>
      <c r="G80" s="251"/>
      <c r="H80" s="252"/>
      <c r="I80" s="253"/>
      <c r="J80" s="254"/>
      <c r="K80" s="133">
        <f t="shared" si="0"/>
        <v>-976</v>
      </c>
    </row>
    <row r="81" spans="1:11" ht="15" x14ac:dyDescent="0.25">
      <c r="A81" s="26" t="s">
        <v>79</v>
      </c>
      <c r="B81" s="22"/>
      <c r="C81" s="40"/>
      <c r="D81" s="132" t="s">
        <v>80</v>
      </c>
      <c r="E81" s="249">
        <f>7*1</f>
        <v>7</v>
      </c>
      <c r="F81" s="250"/>
      <c r="G81" s="251"/>
      <c r="H81" s="252"/>
      <c r="I81" s="253"/>
      <c r="J81" s="254"/>
      <c r="K81" s="133">
        <f t="shared" si="0"/>
        <v>-7</v>
      </c>
    </row>
    <row r="82" spans="1:11" ht="18" customHeight="1" x14ac:dyDescent="0.25">
      <c r="A82" s="27" t="s">
        <v>81</v>
      </c>
      <c r="B82" s="22"/>
      <c r="C82" s="40"/>
      <c r="D82" s="132" t="s">
        <v>154</v>
      </c>
      <c r="E82" s="249">
        <f>6*3</f>
        <v>18</v>
      </c>
      <c r="F82" s="250"/>
      <c r="G82" s="251"/>
      <c r="H82" s="252"/>
      <c r="I82" s="253"/>
      <c r="J82" s="254"/>
      <c r="K82" s="133">
        <f t="shared" si="0"/>
        <v>-18</v>
      </c>
    </row>
    <row r="83" spans="1:11" ht="18" customHeight="1" x14ac:dyDescent="0.25">
      <c r="A83" s="27" t="s">
        <v>82</v>
      </c>
      <c r="B83" s="24"/>
      <c r="C83" s="41"/>
      <c r="D83" s="132" t="s">
        <v>155</v>
      </c>
      <c r="E83" s="249">
        <f>5*281</f>
        <v>1405</v>
      </c>
      <c r="F83" s="250"/>
      <c r="G83" s="251"/>
      <c r="H83" s="252"/>
      <c r="I83" s="253"/>
      <c r="J83" s="254"/>
      <c r="K83" s="133">
        <f t="shared" si="0"/>
        <v>-1405</v>
      </c>
    </row>
    <row r="84" spans="1:11" ht="15" x14ac:dyDescent="0.25">
      <c r="A84" s="261" t="s">
        <v>32</v>
      </c>
      <c r="B84" s="261"/>
      <c r="C84" s="262"/>
      <c r="D84" s="53"/>
      <c r="E84" s="263">
        <f>SUM(E76:G83)</f>
        <v>2950</v>
      </c>
      <c r="F84" s="263"/>
      <c r="G84" s="263"/>
      <c r="H84" s="264">
        <f>SUM(H76:J83)</f>
        <v>0</v>
      </c>
      <c r="I84" s="265"/>
      <c r="J84" s="266"/>
      <c r="K84" s="133">
        <f t="shared" si="0"/>
        <v>-2950</v>
      </c>
    </row>
    <row r="85" spans="1:11" ht="15" x14ac:dyDescent="0.25">
      <c r="A85" s="47"/>
      <c r="B85" s="47"/>
      <c r="C85" s="49"/>
      <c r="D85" s="51"/>
      <c r="E85" s="48"/>
      <c r="F85" s="48"/>
      <c r="G85" s="48"/>
      <c r="H85" s="49"/>
      <c r="I85" s="50"/>
      <c r="J85" s="46"/>
      <c r="K85" s="46"/>
    </row>
    <row r="86" spans="1:11" ht="15" x14ac:dyDescent="0.25">
      <c r="A86" s="18"/>
      <c r="B86" s="18"/>
      <c r="C86"/>
      <c r="D86"/>
      <c r="E86"/>
      <c r="F86"/>
      <c r="G86"/>
      <c r="H86"/>
      <c r="I86"/>
    </row>
    <row r="87" spans="1:11" ht="18" x14ac:dyDescent="0.15">
      <c r="A87" s="81" t="s">
        <v>39</v>
      </c>
      <c r="B87" s="81"/>
      <c r="C87" s="81"/>
      <c r="D87" s="82"/>
      <c r="E87" s="275" t="s">
        <v>22</v>
      </c>
      <c r="F87" s="276"/>
      <c r="G87" s="277" t="s">
        <v>23</v>
      </c>
      <c r="H87" s="276"/>
      <c r="I87" s="277" t="s">
        <v>24</v>
      </c>
      <c r="J87" s="277"/>
    </row>
    <row r="88" spans="1:11" ht="18" x14ac:dyDescent="0.2">
      <c r="A88" s="54"/>
      <c r="B88" s="54"/>
      <c r="C88" s="54"/>
      <c r="D88" s="54"/>
      <c r="E88" s="278">
        <v>60</v>
      </c>
      <c r="F88" s="278"/>
      <c r="G88" s="278">
        <v>20</v>
      </c>
      <c r="H88" s="278"/>
      <c r="I88" s="278">
        <v>20</v>
      </c>
      <c r="J88" s="278"/>
    </row>
    <row r="89" spans="1:11" ht="18" x14ac:dyDescent="0.15">
      <c r="A89" s="54"/>
      <c r="B89" s="54"/>
      <c r="C89" s="54"/>
      <c r="D89" s="54"/>
      <c r="E89" s="267">
        <f>G18*60%</f>
        <v>0</v>
      </c>
      <c r="F89" s="268"/>
      <c r="G89" s="267">
        <f>G45*20%</f>
        <v>0</v>
      </c>
      <c r="H89" s="268"/>
      <c r="I89" s="267">
        <f>G57*20%</f>
        <v>0</v>
      </c>
      <c r="J89" s="268"/>
    </row>
    <row r="90" spans="1:11" ht="18" x14ac:dyDescent="0.15">
      <c r="A90" s="54"/>
      <c r="B90" s="54"/>
      <c r="C90" s="54"/>
      <c r="D90" s="54"/>
      <c r="E90" s="166"/>
      <c r="F90" s="169" t="s">
        <v>117</v>
      </c>
      <c r="G90" s="269">
        <f>E89+G89+I89</f>
        <v>0</v>
      </c>
      <c r="H90" s="270"/>
      <c r="I90" s="167"/>
      <c r="J90" s="167"/>
    </row>
    <row r="91" spans="1:11" ht="15" x14ac:dyDescent="0.25">
      <c r="A91" s="55"/>
      <c r="B91" s="55"/>
      <c r="C91"/>
      <c r="D91"/>
      <c r="E91" s="271" t="s">
        <v>42</v>
      </c>
      <c r="F91" s="271"/>
      <c r="G91" s="271"/>
      <c r="H91" s="271"/>
      <c r="I91" s="271"/>
      <c r="J91" s="272"/>
    </row>
    <row r="92" spans="1:11" ht="15" x14ac:dyDescent="0.25">
      <c r="A92" s="55"/>
      <c r="B92" s="55"/>
      <c r="C92"/>
      <c r="D92"/>
      <c r="E92" s="273" t="s">
        <v>25</v>
      </c>
      <c r="F92" s="274"/>
      <c r="G92" s="273" t="s">
        <v>26</v>
      </c>
      <c r="H92" s="274"/>
      <c r="I92" s="273" t="s">
        <v>27</v>
      </c>
      <c r="J92" s="274"/>
    </row>
    <row r="93" spans="1:11" ht="18" x14ac:dyDescent="0.25">
      <c r="A93" s="55"/>
      <c r="B93" s="55"/>
      <c r="C93"/>
      <c r="D93"/>
      <c r="E93" s="284"/>
      <c r="F93" s="285"/>
      <c r="G93" s="286"/>
      <c r="H93" s="287"/>
      <c r="I93" s="288"/>
      <c r="J93" s="287"/>
    </row>
    <row r="94" spans="1:11" ht="15" x14ac:dyDescent="0.25">
      <c r="A94" s="55"/>
      <c r="B94" s="55"/>
      <c r="C94"/>
      <c r="D94"/>
      <c r="E94" s="171"/>
      <c r="F94"/>
      <c r="G94"/>
      <c r="H94"/>
      <c r="I94"/>
    </row>
    <row r="95" spans="1:11" ht="15" x14ac:dyDescent="0.25">
      <c r="A95" s="55"/>
      <c r="B95" s="55"/>
      <c r="C95"/>
      <c r="D95"/>
      <c r="E95"/>
      <c r="F95"/>
      <c r="G95"/>
      <c r="H95"/>
      <c r="I95"/>
    </row>
    <row r="96" spans="1:11" ht="15" x14ac:dyDescent="0.25">
      <c r="A96" s="55"/>
      <c r="B96" s="55"/>
      <c r="C96"/>
      <c r="D96"/>
    </row>
    <row r="97" spans="1:9" ht="15" x14ac:dyDescent="0.25">
      <c r="A97" s="55"/>
      <c r="B97" s="55"/>
      <c r="C97"/>
      <c r="D97"/>
      <c r="E97"/>
      <c r="F97"/>
      <c r="G97"/>
      <c r="H97"/>
      <c r="I97"/>
    </row>
    <row r="98" spans="1:9" ht="15" x14ac:dyDescent="0.25">
      <c r="A98" s="55"/>
      <c r="B98" s="55"/>
      <c r="C98"/>
      <c r="D98"/>
      <c r="E98"/>
      <c r="F98"/>
      <c r="G98"/>
      <c r="H98"/>
      <c r="I98"/>
    </row>
    <row r="99" spans="1:9" ht="15" x14ac:dyDescent="0.25">
      <c r="A99" s="55"/>
      <c r="B99" s="55"/>
      <c r="C99"/>
      <c r="D99"/>
      <c r="E99"/>
      <c r="F99"/>
      <c r="G99"/>
      <c r="H99"/>
      <c r="I99"/>
    </row>
    <row r="100" spans="1:9" ht="15" x14ac:dyDescent="0.25">
      <c r="A100" s="55"/>
      <c r="B100" s="55"/>
      <c r="C100"/>
      <c r="D100"/>
      <c r="E100"/>
      <c r="F100"/>
      <c r="G100"/>
      <c r="H100" s="170"/>
      <c r="I100"/>
    </row>
    <row r="101" spans="1:9" ht="15" x14ac:dyDescent="0.25">
      <c r="A101" s="55"/>
      <c r="B101" s="55"/>
      <c r="C101"/>
      <c r="D101"/>
    </row>
    <row r="102" spans="1:9" ht="15" x14ac:dyDescent="0.25">
      <c r="A102" s="55"/>
      <c r="B102" s="55"/>
      <c r="C102"/>
      <c r="D102"/>
    </row>
    <row r="103" spans="1:9" ht="15" x14ac:dyDescent="0.25">
      <c r="A103" s="55"/>
      <c r="B103" s="55"/>
      <c r="C103"/>
      <c r="D103"/>
      <c r="E103"/>
      <c r="F103"/>
      <c r="G103"/>
      <c r="H103"/>
      <c r="I103"/>
    </row>
    <row r="104" spans="1:9" ht="15" x14ac:dyDescent="0.25">
      <c r="A104" s="55"/>
      <c r="B104" s="55"/>
      <c r="C104"/>
      <c r="D104"/>
      <c r="I104" s="168"/>
    </row>
    <row r="105" spans="1:9" ht="15" x14ac:dyDescent="0.25">
      <c r="A105" s="55"/>
      <c r="B105" s="55"/>
      <c r="C105"/>
      <c r="D105"/>
      <c r="E105"/>
      <c r="F105"/>
      <c r="G105"/>
      <c r="H105"/>
      <c r="I105"/>
    </row>
    <row r="106" spans="1:9" ht="15" x14ac:dyDescent="0.25">
      <c r="A106" s="55"/>
      <c r="B106" s="55"/>
      <c r="C106"/>
      <c r="D106"/>
      <c r="E106"/>
      <c r="F106"/>
      <c r="G106"/>
      <c r="H106"/>
      <c r="I106"/>
    </row>
    <row r="107" spans="1:9" ht="15" x14ac:dyDescent="0.25">
      <c r="A107" s="55"/>
      <c r="B107" s="55"/>
      <c r="C107"/>
      <c r="D107"/>
      <c r="E107"/>
      <c r="F107"/>
      <c r="G107"/>
      <c r="H107"/>
      <c r="I107"/>
    </row>
    <row r="108" spans="1:9" ht="15" x14ac:dyDescent="0.25">
      <c r="A108" s="55"/>
      <c r="B108" s="55"/>
      <c r="C108"/>
      <c r="D108"/>
      <c r="E108"/>
      <c r="F108"/>
      <c r="G108"/>
      <c r="H108"/>
      <c r="I108"/>
    </row>
    <row r="109" spans="1:9" ht="15" x14ac:dyDescent="0.25">
      <c r="A109" s="55"/>
      <c r="B109" s="55"/>
      <c r="C109"/>
      <c r="D109"/>
      <c r="E109"/>
      <c r="F109"/>
      <c r="G109"/>
      <c r="H109"/>
      <c r="I109"/>
    </row>
    <row r="110" spans="1:9" ht="15" x14ac:dyDescent="0.25">
      <c r="A110" s="55"/>
      <c r="B110" s="55"/>
      <c r="C110"/>
      <c r="D110"/>
      <c r="E110"/>
      <c r="F110"/>
      <c r="G110"/>
      <c r="H110"/>
      <c r="I110"/>
    </row>
    <row r="111" spans="1:9" ht="15" x14ac:dyDescent="0.25">
      <c r="A111" s="55"/>
      <c r="B111" s="55"/>
      <c r="C111"/>
      <c r="D111"/>
    </row>
    <row r="112" spans="1:9" ht="15" x14ac:dyDescent="0.25">
      <c r="A112" s="55"/>
      <c r="B112" s="55"/>
      <c r="C112"/>
      <c r="D112"/>
    </row>
    <row r="113" spans="1:11" ht="15" x14ac:dyDescent="0.25">
      <c r="A113" s="55"/>
      <c r="B113" s="55"/>
      <c r="C113"/>
      <c r="D113"/>
    </row>
    <row r="114" spans="1:11" ht="15" x14ac:dyDescent="0.25">
      <c r="A114" s="55"/>
      <c r="B114" s="55"/>
      <c r="C114"/>
      <c r="D114"/>
    </row>
    <row r="115" spans="1:11" ht="15" x14ac:dyDescent="0.25">
      <c r="A115" s="55"/>
      <c r="B115" s="55"/>
      <c r="C115"/>
      <c r="D115"/>
      <c r="E115" s="136"/>
      <c r="F115" s="136"/>
      <c r="G115" s="136"/>
    </row>
    <row r="116" spans="1:11" ht="15" x14ac:dyDescent="0.25">
      <c r="A116" s="55"/>
      <c r="B116" s="55"/>
      <c r="C116"/>
      <c r="D116"/>
      <c r="E116" s="136"/>
      <c r="F116" s="136"/>
      <c r="G116" s="136"/>
    </row>
    <row r="117" spans="1:11" ht="15" x14ac:dyDescent="0.25">
      <c r="A117" s="55"/>
      <c r="B117" s="55"/>
      <c r="C117"/>
      <c r="D117"/>
      <c r="E117" s="136"/>
      <c r="F117" s="136"/>
      <c r="G117" s="136"/>
    </row>
    <row r="118" spans="1:11" ht="17.25" customHeight="1" x14ac:dyDescent="0.25">
      <c r="A118" s="55"/>
      <c r="B118" s="55"/>
      <c r="C118"/>
      <c r="D118"/>
      <c r="E118" s="136"/>
      <c r="F118" s="136"/>
      <c r="G118" s="136"/>
    </row>
    <row r="119" spans="1:11" ht="15" x14ac:dyDescent="0.25">
      <c r="A119" s="55"/>
      <c r="B119" s="55"/>
      <c r="C119"/>
      <c r="D119"/>
      <c r="E119" s="136"/>
      <c r="F119" s="136"/>
      <c r="G119" s="136"/>
    </row>
    <row r="120" spans="1:11" ht="15" x14ac:dyDescent="0.25">
      <c r="A120" s="55"/>
      <c r="B120" s="55"/>
      <c r="C120"/>
      <c r="D120"/>
      <c r="E120" s="136"/>
      <c r="F120" s="136"/>
      <c r="G120" s="136"/>
    </row>
    <row r="121" spans="1:11" ht="15" x14ac:dyDescent="0.25">
      <c r="A121" s="55"/>
      <c r="B121" s="55"/>
      <c r="C121"/>
      <c r="D121"/>
      <c r="E121" s="136"/>
      <c r="F121" s="136"/>
      <c r="G121" s="136"/>
    </row>
    <row r="122" spans="1:11" ht="11.25" customHeight="1" x14ac:dyDescent="0.25">
      <c r="A122" s="55"/>
      <c r="B122" s="55"/>
      <c r="C122"/>
      <c r="D122"/>
      <c r="E122" s="136"/>
      <c r="F122" s="136"/>
      <c r="G122" s="136"/>
    </row>
    <row r="123" spans="1:11" ht="15" x14ac:dyDescent="0.25">
      <c r="A123" s="55"/>
      <c r="B123" s="55"/>
      <c r="C123"/>
      <c r="D123"/>
      <c r="E123" s="136"/>
      <c r="F123" s="136"/>
      <c r="G123" s="136"/>
    </row>
    <row r="124" spans="1:11" ht="11.25" customHeight="1" x14ac:dyDescent="0.25">
      <c r="A124" s="55"/>
      <c r="B124" s="55"/>
      <c r="C124"/>
      <c r="D124"/>
      <c r="E124" s="136"/>
      <c r="F124" s="136"/>
      <c r="G124" s="136"/>
    </row>
    <row r="125" spans="1:11" ht="11.25" customHeight="1" x14ac:dyDescent="0.25">
      <c r="A125"/>
      <c r="B125"/>
      <c r="C125"/>
      <c r="D125"/>
      <c r="E125" s="136"/>
      <c r="F125" s="136"/>
      <c r="G125" s="136"/>
    </row>
    <row r="126" spans="1:11" ht="11.25" customHeight="1" x14ac:dyDescent="0.15">
      <c r="E126" s="136"/>
      <c r="F126" s="136"/>
      <c r="G126" s="136"/>
    </row>
    <row r="127" spans="1:11" ht="11.25" customHeight="1" x14ac:dyDescent="0.25">
      <c r="E127" s="138"/>
      <c r="F127" s="138"/>
      <c r="G127" s="138"/>
      <c r="H127" s="138"/>
      <c r="I127" s="138"/>
      <c r="J127" s="138"/>
      <c r="K127" s="138"/>
    </row>
    <row r="128" spans="1:11" ht="11.25" customHeight="1" x14ac:dyDescent="0.15">
      <c r="A128" s="289" t="s">
        <v>33</v>
      </c>
      <c r="B128" s="289"/>
      <c r="C128" s="289"/>
    </row>
    <row r="129" spans="1:11" ht="11.25" customHeight="1" x14ac:dyDescent="0.25">
      <c r="A129" s="8" t="s">
        <v>34</v>
      </c>
      <c r="E129" s="137"/>
      <c r="F129" s="137"/>
      <c r="G129" s="137"/>
      <c r="H129" s="137"/>
      <c r="I129" s="137"/>
      <c r="J129" s="137"/>
      <c r="K129" s="137"/>
    </row>
    <row r="130" spans="1:11" ht="11.25" customHeight="1" x14ac:dyDescent="0.25">
      <c r="A130" s="134" t="s">
        <v>35</v>
      </c>
      <c r="B130" s="134" t="s">
        <v>48</v>
      </c>
      <c r="C130" s="134"/>
      <c r="D130" s="279" t="s">
        <v>90</v>
      </c>
      <c r="E130" s="282"/>
      <c r="F130" s="282"/>
      <c r="G130" s="137"/>
      <c r="H130" s="137"/>
      <c r="I130" s="137"/>
      <c r="J130" s="137"/>
      <c r="K130" s="137"/>
    </row>
    <row r="131" spans="1:11" x14ac:dyDescent="0.15">
      <c r="B131" s="134"/>
      <c r="C131" s="134"/>
      <c r="D131" s="136"/>
    </row>
    <row r="132" spans="1:11" ht="15" x14ac:dyDescent="0.25">
      <c r="A132" s="134" t="s">
        <v>36</v>
      </c>
      <c r="B132" s="134" t="s">
        <v>49</v>
      </c>
      <c r="C132" s="134"/>
      <c r="D132" s="279" t="s">
        <v>91</v>
      </c>
      <c r="E132" s="280"/>
      <c r="F132" s="280"/>
    </row>
    <row r="133" spans="1:11" ht="15" x14ac:dyDescent="0.25">
      <c r="A133" s="134" t="s">
        <v>37</v>
      </c>
      <c r="B133" s="134" t="s">
        <v>50</v>
      </c>
      <c r="C133" s="134"/>
      <c r="D133" s="279" t="s">
        <v>91</v>
      </c>
      <c r="E133" s="280"/>
      <c r="F133" s="280"/>
    </row>
    <row r="134" spans="1:11" x14ac:dyDescent="0.15">
      <c r="A134" s="134" t="s">
        <v>38</v>
      </c>
      <c r="B134" s="134" t="s">
        <v>51</v>
      </c>
      <c r="C134" s="134"/>
      <c r="D134" s="279" t="s">
        <v>91</v>
      </c>
      <c r="E134" s="280"/>
      <c r="F134" s="280"/>
      <c r="G134" s="280"/>
      <c r="H134" s="280"/>
    </row>
    <row r="135" spans="1:11" ht="15" customHeight="1" x14ac:dyDescent="0.15">
      <c r="B135" s="134" t="s">
        <v>52</v>
      </c>
      <c r="C135" s="134"/>
      <c r="D135" s="281"/>
      <c r="E135" s="280"/>
      <c r="F135" s="280"/>
      <c r="G135" s="280"/>
      <c r="H135" s="280"/>
    </row>
    <row r="136" spans="1:11" x14ac:dyDescent="0.15">
      <c r="A136" s="134" t="s">
        <v>47</v>
      </c>
      <c r="B136" s="134" t="s">
        <v>53</v>
      </c>
      <c r="C136" s="134"/>
      <c r="D136" s="136" t="s">
        <v>84</v>
      </c>
    </row>
    <row r="137" spans="1:11" ht="23.25" customHeight="1" x14ac:dyDescent="0.25">
      <c r="A137" s="134" t="s">
        <v>85</v>
      </c>
      <c r="B137" s="134" t="s">
        <v>54</v>
      </c>
      <c r="C137" s="134"/>
      <c r="D137" s="279" t="s">
        <v>90</v>
      </c>
      <c r="E137" s="282"/>
      <c r="F137" s="282"/>
    </row>
    <row r="138" spans="1:11" ht="11.25" customHeight="1" x14ac:dyDescent="0.15">
      <c r="A138" s="134" t="s">
        <v>86</v>
      </c>
      <c r="B138" s="134" t="s">
        <v>55</v>
      </c>
      <c r="C138" s="134"/>
      <c r="D138" s="136" t="s">
        <v>89</v>
      </c>
    </row>
    <row r="139" spans="1:11" ht="21" x14ac:dyDescent="0.15">
      <c r="A139" s="134" t="s">
        <v>87</v>
      </c>
      <c r="B139" s="134" t="s">
        <v>88</v>
      </c>
      <c r="C139" s="134"/>
      <c r="D139" s="136" t="s">
        <v>92</v>
      </c>
    </row>
    <row r="140" spans="1:11" x14ac:dyDescent="0.15">
      <c r="A140" s="134"/>
      <c r="C140" s="134"/>
      <c r="D140" s="136"/>
    </row>
    <row r="141" spans="1:11" x14ac:dyDescent="0.15">
      <c r="A141" s="8" t="s">
        <v>93</v>
      </c>
      <c r="B141" s="134"/>
      <c r="C141" s="134"/>
      <c r="D141" s="136"/>
    </row>
    <row r="142" spans="1:11" ht="12" x14ac:dyDescent="0.2">
      <c r="A142" s="135" t="s">
        <v>157</v>
      </c>
      <c r="B142" s="134"/>
      <c r="C142" s="134"/>
      <c r="D142" s="198"/>
    </row>
    <row r="143" spans="1:11" x14ac:dyDescent="0.15">
      <c r="A143" s="8" t="s">
        <v>158</v>
      </c>
      <c r="B143" s="134"/>
      <c r="C143" s="134"/>
      <c r="D143" s="198"/>
    </row>
    <row r="144" spans="1:11" ht="12" x14ac:dyDescent="0.2">
      <c r="A144" s="135" t="s">
        <v>156</v>
      </c>
      <c r="B144" s="134"/>
      <c r="C144" s="134"/>
      <c r="D144" s="198"/>
    </row>
    <row r="145" spans="1:11" x14ac:dyDescent="0.15">
      <c r="A145" s="8" t="s">
        <v>159</v>
      </c>
      <c r="B145" s="134"/>
      <c r="C145" s="134"/>
      <c r="D145" s="198"/>
    </row>
    <row r="146" spans="1:11" ht="12" x14ac:dyDescent="0.2">
      <c r="A146" s="135" t="s">
        <v>94</v>
      </c>
      <c r="B146" s="134"/>
      <c r="C146" s="134"/>
      <c r="D146" s="197"/>
    </row>
    <row r="147" spans="1:11" x14ac:dyDescent="0.15">
      <c r="A147" s="8" t="s">
        <v>150</v>
      </c>
      <c r="B147" s="134"/>
      <c r="C147" s="134"/>
      <c r="D147" s="197"/>
    </row>
    <row r="148" spans="1:11" ht="12" x14ac:dyDescent="0.2">
      <c r="A148" s="135" t="s">
        <v>95</v>
      </c>
    </row>
    <row r="149" spans="1:11" x14ac:dyDescent="0.15">
      <c r="A149" s="283" t="s">
        <v>96</v>
      </c>
      <c r="B149" s="283"/>
      <c r="C149" s="283"/>
      <c r="D149" s="283"/>
      <c r="E149" s="283"/>
      <c r="F149" s="283"/>
      <c r="G149" s="283"/>
      <c r="H149" s="283"/>
      <c r="I149" s="283"/>
      <c r="J149" s="283"/>
      <c r="K149" s="283"/>
    </row>
    <row r="150" spans="1:11" x14ac:dyDescent="0.15">
      <c r="A150" s="280"/>
      <c r="B150" s="280"/>
      <c r="C150" s="280"/>
      <c r="D150" s="280"/>
      <c r="E150" s="280"/>
      <c r="F150" s="280"/>
      <c r="G150" s="280"/>
      <c r="H150" s="280"/>
      <c r="I150" s="280"/>
      <c r="J150" s="280"/>
      <c r="K150" s="280"/>
    </row>
  </sheetData>
  <mergeCells count="108">
    <mergeCell ref="E87:F87"/>
    <mergeCell ref="G87:H87"/>
    <mergeCell ref="K40:K43"/>
    <mergeCell ref="G40:G43"/>
    <mergeCell ref="I87:J87"/>
    <mergeCell ref="F47:F50"/>
    <mergeCell ref="E48:E50"/>
    <mergeCell ref="E53:E54"/>
    <mergeCell ref="F53:F54"/>
    <mergeCell ref="H76:J76"/>
    <mergeCell ref="H77:J77"/>
    <mergeCell ref="H78:J78"/>
    <mergeCell ref="H79:J79"/>
    <mergeCell ref="H80:J80"/>
    <mergeCell ref="H81:J81"/>
    <mergeCell ref="A72:K72"/>
    <mergeCell ref="A71:K71"/>
    <mergeCell ref="E64:E67"/>
    <mergeCell ref="A84:C84"/>
    <mergeCell ref="E82:G82"/>
    <mergeCell ref="E78:G78"/>
    <mergeCell ref="E79:G79"/>
    <mergeCell ref="A53:B55"/>
    <mergeCell ref="D53:D54"/>
    <mergeCell ref="A60:B62"/>
    <mergeCell ref="D60:D61"/>
    <mergeCell ref="E59:E62"/>
    <mergeCell ref="H40:H43"/>
    <mergeCell ref="I40:I43"/>
    <mergeCell ref="E84:G84"/>
    <mergeCell ref="H84:J84"/>
    <mergeCell ref="E21:E23"/>
    <mergeCell ref="H3:K3"/>
    <mergeCell ref="A6:K6"/>
    <mergeCell ref="A7:K7"/>
    <mergeCell ref="A8:J8"/>
    <mergeCell ref="A9:K9"/>
    <mergeCell ref="E80:G80"/>
    <mergeCell ref="E81:G81"/>
    <mergeCell ref="A65:B67"/>
    <mergeCell ref="D65:D66"/>
    <mergeCell ref="A69:K69"/>
    <mergeCell ref="A70:K70"/>
    <mergeCell ref="A73:K73"/>
    <mergeCell ref="E75:G75"/>
    <mergeCell ref="H75:J75"/>
    <mergeCell ref="G25:G28"/>
    <mergeCell ref="A21:B23"/>
    <mergeCell ref="D21:D22"/>
    <mergeCell ref="F21:F23"/>
    <mergeCell ref="A26:B28"/>
    <mergeCell ref="D26:D27"/>
    <mergeCell ref="G30:G33"/>
    <mergeCell ref="G20:G23"/>
    <mergeCell ref="F26:F28"/>
    <mergeCell ref="A10:K10"/>
    <mergeCell ref="A11:K11"/>
    <mergeCell ref="A12:K12"/>
    <mergeCell ref="A13:K13"/>
    <mergeCell ref="A14:D17"/>
    <mergeCell ref="E14:E17"/>
    <mergeCell ref="F14:F17"/>
    <mergeCell ref="G14:J14"/>
    <mergeCell ref="K14:K17"/>
    <mergeCell ref="G15:J15"/>
    <mergeCell ref="G16:G17"/>
    <mergeCell ref="H16:J16"/>
    <mergeCell ref="D134:H135"/>
    <mergeCell ref="A149:K150"/>
    <mergeCell ref="I88:J88"/>
    <mergeCell ref="E93:F93"/>
    <mergeCell ref="G93:H93"/>
    <mergeCell ref="I93:J93"/>
    <mergeCell ref="E89:F89"/>
    <mergeCell ref="G89:H89"/>
    <mergeCell ref="I89:J89"/>
    <mergeCell ref="G90:H90"/>
    <mergeCell ref="E91:J91"/>
    <mergeCell ref="E92:F92"/>
    <mergeCell ref="G92:H92"/>
    <mergeCell ref="I92:J92"/>
    <mergeCell ref="A128:C128"/>
    <mergeCell ref="D130:F130"/>
    <mergeCell ref="D137:F137"/>
    <mergeCell ref="E88:F88"/>
    <mergeCell ref="G88:H88"/>
    <mergeCell ref="A31:B33"/>
    <mergeCell ref="D31:D32"/>
    <mergeCell ref="F31:F33"/>
    <mergeCell ref="A29:K29"/>
    <mergeCell ref="E30:E33"/>
    <mergeCell ref="D132:F132"/>
    <mergeCell ref="D133:F133"/>
    <mergeCell ref="H82:J82"/>
    <mergeCell ref="E83:G83"/>
    <mergeCell ref="H83:J83"/>
    <mergeCell ref="J40:J43"/>
    <mergeCell ref="A36:B43"/>
    <mergeCell ref="D36:D37"/>
    <mergeCell ref="F36:F38"/>
    <mergeCell ref="D40:D42"/>
    <mergeCell ref="E36:E38"/>
    <mergeCell ref="E40:E43"/>
    <mergeCell ref="F40:F43"/>
    <mergeCell ref="A48:B50"/>
    <mergeCell ref="D48:D49"/>
    <mergeCell ref="E76:G76"/>
    <mergeCell ref="E77:G77"/>
  </mergeCells>
  <conditionalFormatting sqref="K44:K68 K18:K28 K30:K39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K33:K39">
    <cfRule type="iconSet" priority="14">
      <iconSet iconSet="3Arrows">
        <cfvo type="percent" val="0"/>
        <cfvo type="num" val="0"/>
        <cfvo type="num" val="0" gte="0"/>
      </iconSet>
    </cfRule>
  </conditionalFormatting>
  <printOptions horizontalCentered="1"/>
  <pageMargins left="0.19685039370078741" right="0.74803149606299213" top="0.62992125984251968" bottom="0.55118110236220474" header="0.31496062992125984" footer="0.31496062992125984"/>
  <pageSetup paperSize="9" scale="58" fitToHeight="2" orientation="portrait" r:id="rId1"/>
  <rowBreaks count="2" manualBreakCount="2">
    <brk id="47" max="16383" man="1"/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27" sqref="C27"/>
    </sheetView>
  </sheetViews>
  <sheetFormatPr defaultRowHeight="15" x14ac:dyDescent="0.25"/>
  <cols>
    <col min="1" max="1" width="17.28515625" customWidth="1"/>
    <col min="2" max="2" width="14.7109375" customWidth="1"/>
    <col min="3" max="3" width="17.28515625" customWidth="1"/>
    <col min="4" max="4" width="18.42578125" customWidth="1"/>
  </cols>
  <sheetData>
    <row r="1" spans="1:4" x14ac:dyDescent="0.25">
      <c r="A1" s="83" t="s">
        <v>57</v>
      </c>
      <c r="B1" s="83" t="s">
        <v>58</v>
      </c>
      <c r="C1" s="83" t="s">
        <v>59</v>
      </c>
      <c r="D1" s="83" t="s">
        <v>60</v>
      </c>
    </row>
    <row r="2" spans="1:4" x14ac:dyDescent="0.25">
      <c r="A2" s="301" t="s">
        <v>106</v>
      </c>
      <c r="B2" s="298" t="s">
        <v>109</v>
      </c>
      <c r="C2" s="292" t="s">
        <v>141</v>
      </c>
      <c r="D2" s="294">
        <v>0</v>
      </c>
    </row>
    <row r="3" spans="1:4" x14ac:dyDescent="0.25">
      <c r="A3" s="302"/>
      <c r="B3" s="296"/>
      <c r="C3" s="293"/>
      <c r="D3" s="295"/>
    </row>
    <row r="4" spans="1:4" x14ac:dyDescent="0.25">
      <c r="A4" s="302"/>
      <c r="B4" s="148" t="s">
        <v>110</v>
      </c>
      <c r="C4" s="146" t="s">
        <v>142</v>
      </c>
      <c r="D4" s="147">
        <v>0</v>
      </c>
    </row>
    <row r="5" spans="1:4" x14ac:dyDescent="0.25">
      <c r="A5" s="302"/>
      <c r="B5" s="148" t="s">
        <v>111</v>
      </c>
      <c r="C5" s="146" t="s">
        <v>61</v>
      </c>
      <c r="D5" s="147">
        <v>0</v>
      </c>
    </row>
    <row r="6" spans="1:4" x14ac:dyDescent="0.25">
      <c r="A6" s="302"/>
      <c r="B6" s="296" t="s">
        <v>112</v>
      </c>
      <c r="C6" s="146" t="s">
        <v>143</v>
      </c>
      <c r="D6" s="147"/>
    </row>
    <row r="7" spans="1:4" x14ac:dyDescent="0.25">
      <c r="A7" s="303"/>
      <c r="B7" s="297"/>
      <c r="C7" s="149" t="s">
        <v>144</v>
      </c>
      <c r="D7" s="150">
        <v>0</v>
      </c>
    </row>
    <row r="8" spans="1:4" x14ac:dyDescent="0.25">
      <c r="A8" s="299" t="s">
        <v>107</v>
      </c>
      <c r="B8" s="175" t="s">
        <v>113</v>
      </c>
      <c r="C8" s="176" t="s">
        <v>105</v>
      </c>
      <c r="D8" s="177">
        <v>0</v>
      </c>
    </row>
    <row r="9" spans="1:4" x14ac:dyDescent="0.25">
      <c r="A9" s="300"/>
      <c r="B9" s="151" t="s">
        <v>114</v>
      </c>
      <c r="C9" s="152" t="s">
        <v>44</v>
      </c>
      <c r="D9" s="153">
        <v>0</v>
      </c>
    </row>
    <row r="10" spans="1:4" x14ac:dyDescent="0.25">
      <c r="A10" s="290" t="s">
        <v>108</v>
      </c>
      <c r="B10" s="180" t="s">
        <v>115</v>
      </c>
      <c r="C10" s="178" t="s">
        <v>45</v>
      </c>
      <c r="D10" s="179">
        <v>0</v>
      </c>
    </row>
    <row r="11" spans="1:4" x14ac:dyDescent="0.25">
      <c r="A11" s="291"/>
      <c r="B11" s="154" t="s">
        <v>116</v>
      </c>
      <c r="C11" s="155" t="s">
        <v>83</v>
      </c>
      <c r="D11" s="156">
        <v>0</v>
      </c>
    </row>
    <row r="12" spans="1:4" x14ac:dyDescent="0.25">
      <c r="B12" s="84" t="s">
        <v>62</v>
      </c>
      <c r="C12" s="84" t="s">
        <v>63</v>
      </c>
    </row>
    <row r="13" spans="1:4" x14ac:dyDescent="0.25">
      <c r="A13" s="85" t="s">
        <v>21</v>
      </c>
      <c r="B13" s="86"/>
      <c r="C13" s="86"/>
    </row>
    <row r="14" spans="1:4" x14ac:dyDescent="0.25">
      <c r="A14" s="85" t="s">
        <v>56</v>
      </c>
      <c r="B14" s="86"/>
      <c r="C14" s="86"/>
    </row>
    <row r="15" spans="1:4" x14ac:dyDescent="0.25">
      <c r="B15" s="84" t="s">
        <v>64</v>
      </c>
      <c r="C15" s="84" t="s">
        <v>65</v>
      </c>
    </row>
    <row r="16" spans="1:4" x14ac:dyDescent="0.25">
      <c r="A16" s="87" t="s">
        <v>66</v>
      </c>
      <c r="B16" s="88"/>
      <c r="C16" s="88">
        <f>+'[1]QUAR SGMFAP'!H82</f>
        <v>0</v>
      </c>
    </row>
  </sheetData>
  <mergeCells count="7">
    <mergeCell ref="A10:A11"/>
    <mergeCell ref="C2:C3"/>
    <mergeCell ref="D2:D3"/>
    <mergeCell ref="B6:B7"/>
    <mergeCell ref="B2:B3"/>
    <mergeCell ref="A8:A9"/>
    <mergeCell ref="A2:A7"/>
  </mergeCells>
  <phoneticPr fontId="34" type="noConversion"/>
  <pageMargins left="0.74803149606299213" right="0.74803149606299213" top="0.98425196850393704" bottom="0.98425196850393704" header="0" footer="0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QUAR 2011 rev Set 2011</vt:lpstr>
      <vt:lpstr>QUAR 2011</vt:lpstr>
      <vt:lpstr>calculos auxiliares</vt:lpstr>
      <vt:lpstr>'QUAR 2011'!Print_Area</vt:lpstr>
      <vt:lpstr>'QUAR 2011 rev Set 2011'!Print_Area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cristinaribeiro</dc:creator>
  <cp:lastModifiedBy>fp197507</cp:lastModifiedBy>
  <cp:lastPrinted>2011-08-17T10:28:27Z</cp:lastPrinted>
  <dcterms:created xsi:type="dcterms:W3CDTF">2007-11-10T15:57:04Z</dcterms:created>
  <dcterms:modified xsi:type="dcterms:W3CDTF">2011-09-12T16:04:28Z</dcterms:modified>
</cp:coreProperties>
</file>