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196614\OneDrive - PGA\Documents\INFORMA\2018\IEC\"/>
    </mc:Choice>
  </mc:AlternateContent>
  <bookViews>
    <workbookView xWindow="630" yWindow="645" windowWidth="14055" windowHeight="8640" tabRatio="908" activeTab="1"/>
  </bookViews>
  <sheets>
    <sheet name="LICORES REGIONAIS" sheetId="11" r:id="rId1"/>
    <sheet name="AGUARDENTE REGIONAL" sheetId="14" r:id="rId2"/>
  </sheets>
  <definedNames>
    <definedName name="_xlnm._FilterDatabase" localSheetId="1" hidden="1">'AGUARDENTE REGIONAL'!$B$4:$G$17</definedName>
    <definedName name="_xlnm._FilterDatabase" localSheetId="0" hidden="1">'LICORES REGIONAIS'!$B$4:$E$15</definedName>
  </definedNames>
  <calcPr calcId="162913"/>
</workbook>
</file>

<file path=xl/calcChain.xml><?xml version="1.0" encoding="utf-8"?>
<calcChain xmlns="http://schemas.openxmlformats.org/spreadsheetml/2006/main">
  <c r="G15" i="14" l="1"/>
  <c r="H15" i="14" s="1"/>
  <c r="G14" i="14"/>
  <c r="G13" i="14"/>
  <c r="G11" i="14"/>
  <c r="G10" i="14"/>
  <c r="G9" i="14"/>
  <c r="G7" i="14"/>
  <c r="G6" i="14"/>
  <c r="G5" i="14"/>
  <c r="H11" i="14"/>
  <c r="H7" i="14"/>
  <c r="F17" i="14"/>
  <c r="G17" i="14" s="1"/>
  <c r="F16" i="14"/>
  <c r="G16" i="14" s="1"/>
  <c r="F15" i="14"/>
  <c r="F14" i="14"/>
  <c r="H14" i="14" s="1"/>
  <c r="F13" i="14"/>
  <c r="H13" i="14" s="1"/>
  <c r="F12" i="14"/>
  <c r="G12" i="14" s="1"/>
  <c r="F11" i="14"/>
  <c r="F10" i="14"/>
  <c r="H10" i="14" s="1"/>
  <c r="F9" i="14"/>
  <c r="H9" i="14" s="1"/>
  <c r="F8" i="14"/>
  <c r="G8" i="14" s="1"/>
  <c r="G18" i="14" s="1"/>
  <c r="F7" i="14"/>
  <c r="F6" i="14"/>
  <c r="H6" i="14" s="1"/>
  <c r="F5" i="14"/>
  <c r="F18" i="14" s="1"/>
  <c r="F15" i="11"/>
  <c r="G15" i="11" s="1"/>
  <c r="F14" i="11"/>
  <c r="F13" i="11"/>
  <c r="G13" i="11" s="1"/>
  <c r="F12" i="11"/>
  <c r="F11" i="11"/>
  <c r="G11" i="11" s="1"/>
  <c r="F10" i="11"/>
  <c r="F9" i="11"/>
  <c r="G9" i="11" s="1"/>
  <c r="F8" i="11"/>
  <c r="F7" i="11"/>
  <c r="G7" i="11" s="1"/>
  <c r="F6" i="11"/>
  <c r="F5" i="11"/>
  <c r="G5" i="11" s="1"/>
  <c r="F16" i="11"/>
  <c r="E16" i="11"/>
  <c r="H8" i="14" l="1"/>
  <c r="H12" i="14"/>
  <c r="H16" i="14"/>
  <c r="H5" i="14"/>
  <c r="H18" i="14" s="1"/>
  <c r="H17" i="14"/>
  <c r="G6" i="11"/>
  <c r="G8" i="11"/>
  <c r="H8" i="11" s="1"/>
  <c r="G10" i="11"/>
  <c r="H10" i="11" s="1"/>
  <c r="G12" i="11"/>
  <c r="H12" i="11" s="1"/>
  <c r="G14" i="11"/>
  <c r="H14" i="11" s="1"/>
  <c r="H5" i="11"/>
  <c r="H7" i="11"/>
  <c r="H9" i="11"/>
  <c r="H11" i="11"/>
  <c r="H13" i="11"/>
  <c r="H15" i="11"/>
  <c r="E18" i="14"/>
  <c r="G16" i="11" l="1"/>
  <c r="H6" i="11"/>
  <c r="H16" i="11" s="1"/>
</calcChain>
</file>

<file path=xl/sharedStrings.xml><?xml version="1.0" encoding="utf-8"?>
<sst xmlns="http://schemas.openxmlformats.org/spreadsheetml/2006/main" count="92" uniqueCount="52">
  <si>
    <t>Número IEC</t>
  </si>
  <si>
    <t xml:space="preserve">ANA ARRUDA UNIPESSOAL LDA                                                                                                                                       </t>
  </si>
  <si>
    <t>PT01509837417</t>
  </si>
  <si>
    <t xml:space="preserve">COOPERATIVA CELEIRO DA TERRA CRL                                                                                                                                </t>
  </si>
  <si>
    <t>PT01512052670</t>
  </si>
  <si>
    <t>FABRICA DE LICORES EDUARDO FERREIRA &amp; FILHOS LDA</t>
  </si>
  <si>
    <t>PT01512045704</t>
  </si>
  <si>
    <t>LIMA E QUENTAL LDA</t>
  </si>
  <si>
    <t>PT01512002479</t>
  </si>
  <si>
    <t>MANUEL FRANCISCO SIMAS RAINHA</t>
  </si>
  <si>
    <t>PT01176270949</t>
  </si>
  <si>
    <t>PRODUÇÕES EM LINHA, LDA</t>
  </si>
  <si>
    <t>PT01512010013</t>
  </si>
  <si>
    <t xml:space="preserve">SUSETE PAULA FREITAS ANDRADE BENEVIDES                                                                                                                          </t>
  </si>
  <si>
    <t>PT01209762381</t>
  </si>
  <si>
    <t>MANUEL FERNANDO GOMES PEREIRA</t>
  </si>
  <si>
    <t>PT01101502443</t>
  </si>
  <si>
    <t>PT01512017891</t>
  </si>
  <si>
    <t xml:space="preserve">ALDA MARIA FREITAS COSTA                                                                                                                                        </t>
  </si>
  <si>
    <t>PT01118885103</t>
  </si>
  <si>
    <t xml:space="preserve">ASSOCIAÇÃO DE FESTAS DO LAGIDO                                                                                                                                  </t>
  </si>
  <si>
    <t>PT01512074585</t>
  </si>
  <si>
    <t>COOPERATIVA VITIVINÍCOLA DA ILHA DO PICO (CVIP)-PICOWINES CRL</t>
  </si>
  <si>
    <t>PT01512010617</t>
  </si>
  <si>
    <t xml:space="preserve">LEONARDO AVILA DA SILVA                                                                                                                                         </t>
  </si>
  <si>
    <t>PT01143549863</t>
  </si>
  <si>
    <t xml:space="preserve">LEONILDA DE FATIMA PEREIRA DA SILVEIRA                                                                                                                          </t>
  </si>
  <si>
    <t>PT01152774629</t>
  </si>
  <si>
    <t>MANUEL ALBERTO SILVEIRA LARANJO</t>
  </si>
  <si>
    <t>PT01175564663</t>
  </si>
  <si>
    <t>MANUEL JOSE MACHADO</t>
  </si>
  <si>
    <t>PT01180001396</t>
  </si>
  <si>
    <t xml:space="preserve">ORLANDO MANUEL AMARAL E SIMAS                                                                                                                                   </t>
  </si>
  <si>
    <t>PT01175564167</t>
  </si>
  <si>
    <t>LITROS DE ÁLCOOL PURO</t>
  </si>
  <si>
    <t>SÃO MIGUEL</t>
  </si>
  <si>
    <t>TERCEIRA</t>
  </si>
  <si>
    <t>GRACIOSA</t>
  </si>
  <si>
    <t>PICO</t>
  </si>
  <si>
    <t>INTRODUÇÃO NO CONSUMO</t>
  </si>
  <si>
    <t>ILHA</t>
  </si>
  <si>
    <t>LEONILDA DE FATIMA PEREIRA DA SILVEIRA</t>
  </si>
  <si>
    <t>25% DA TAXA NORMAL (€)</t>
  </si>
  <si>
    <t>BENEFÍCIO FISCAL 75% (€)</t>
  </si>
  <si>
    <t>TOTAL (€)</t>
  </si>
  <si>
    <t>TAXA REDUZIDA 25% (€)</t>
  </si>
  <si>
    <t>ADEGA E COOPERATIVA AGRICOLA DA ILHA GRACIOSA</t>
  </si>
  <si>
    <t>OPERADOR</t>
  </si>
  <si>
    <t>PRODUTOS COM 23% DE TEOR ALCOÓLICO MÉDIO</t>
  </si>
  <si>
    <t>PRODUTOS COM 40% DE TEOR ALCOÓLICO MÉDIO</t>
  </si>
  <si>
    <t xml:space="preserve">AGUARDENTE PRODUZIDA E CONSUMIDA NA RAA - TAXA REDUZIDA (25%) - 2017  </t>
  </si>
  <si>
    <t>LICORES PRODUZIDOS E CONSUMIDOS NA RAA - TAXA REDUZIDA (25%)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</si>
</sst>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0\ _€_-;\-* #,##0.000\ _€_-;_-* &quot;-&quot;??\ _€_-;_-@_-"/>
    <numFmt numFmtId="166" formatCode="[$€-2]\ #,##0.00;\-[$€-2]\ 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u/>
      <sz val="16"/>
      <color rgb="FF333333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49" fontId="3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left" vertical="center"/>
    </xf>
    <xf numFmtId="164" fontId="1" fillId="2" borderId="0" xfId="1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5" fillId="2" borderId="3" xfId="1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6" fontId="1" fillId="2" borderId="1" xfId="1" applyNumberFormat="1" applyFont="1" applyFill="1" applyBorder="1" applyAlignment="1">
      <alignment horizontal="right" vertical="center"/>
    </xf>
    <xf numFmtId="166" fontId="1" fillId="2" borderId="3" xfId="1" applyNumberFormat="1" applyFont="1" applyFill="1" applyBorder="1" applyAlignment="1">
      <alignment horizontal="right" vertical="center"/>
    </xf>
    <xf numFmtId="166" fontId="1" fillId="2" borderId="2" xfId="1" applyNumberFormat="1" applyFont="1" applyFill="1" applyBorder="1" applyAlignment="1">
      <alignment horizontal="right" vertical="center"/>
    </xf>
    <xf numFmtId="166" fontId="7" fillId="2" borderId="3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43" fontId="5" fillId="4" borderId="2" xfId="1" applyFont="1" applyFill="1" applyBorder="1" applyAlignment="1">
      <alignment horizontal="right" vertical="center"/>
    </xf>
    <xf numFmtId="43" fontId="5" fillId="4" borderId="3" xfId="1" applyFont="1" applyFill="1" applyBorder="1" applyAlignment="1">
      <alignment horizontal="right" vertical="center"/>
    </xf>
    <xf numFmtId="43" fontId="5" fillId="4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3" xfId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3" fontId="8" fillId="0" borderId="3" xfId="1" applyFont="1" applyBorder="1" applyAlignment="1">
      <alignment vertical="center"/>
    </xf>
    <xf numFmtId="166" fontId="1" fillId="4" borderId="2" xfId="1" applyNumberFormat="1" applyFont="1" applyFill="1" applyBorder="1" applyAlignment="1">
      <alignment horizontal="right" vertical="center"/>
    </xf>
    <xf numFmtId="166" fontId="1" fillId="4" borderId="3" xfId="1" applyNumberFormat="1" applyFont="1" applyFill="1" applyBorder="1" applyAlignment="1">
      <alignment horizontal="right" vertical="center"/>
    </xf>
    <xf numFmtId="166" fontId="1" fillId="4" borderId="1" xfId="1" applyNumberFormat="1" applyFont="1" applyFill="1" applyBorder="1" applyAlignment="1">
      <alignment horizontal="right" vertical="center"/>
    </xf>
    <xf numFmtId="166" fontId="9" fillId="0" borderId="3" xfId="1" applyNumberFormat="1" applyFont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right" vertical="center"/>
    </xf>
    <xf numFmtId="166" fontId="1" fillId="2" borderId="4" xfId="1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17"/>
  <sheetViews>
    <sheetView workbookViewId="0">
      <selection activeCell="A3" sqref="A3"/>
    </sheetView>
  </sheetViews>
  <sheetFormatPr defaultRowHeight="12.75" x14ac:dyDescent="0.2"/>
  <cols>
    <col min="1" max="1" width="8.42578125" style="10" customWidth="1"/>
    <col min="2" max="2" width="16.28515625" style="10" customWidth="1"/>
    <col min="3" max="3" width="49.42578125" style="10" customWidth="1"/>
    <col min="4" max="4" width="16" style="17" customWidth="1"/>
    <col min="5" max="8" width="15" style="12" customWidth="1"/>
    <col min="9" max="16384" width="9.140625" style="10"/>
  </cols>
  <sheetData>
    <row r="1" spans="2:8" s="5" customFormat="1" ht="8.4499999999999993" customHeight="1" x14ac:dyDescent="0.2">
      <c r="D1" s="13"/>
      <c r="E1" s="7"/>
      <c r="F1" s="7"/>
      <c r="G1" s="7"/>
      <c r="H1" s="7"/>
    </row>
    <row r="2" spans="2:8" s="5" customFormat="1" ht="31.5" customHeight="1" x14ac:dyDescent="0.2">
      <c r="B2" s="1" t="s">
        <v>39</v>
      </c>
      <c r="C2" s="1"/>
      <c r="D2" s="14"/>
      <c r="E2" s="7"/>
      <c r="F2" s="7"/>
      <c r="G2" s="7"/>
      <c r="H2" s="7"/>
    </row>
    <row r="3" spans="2:8" s="5" customFormat="1" ht="18.2" customHeight="1" x14ac:dyDescent="0.2">
      <c r="B3" s="5" t="s">
        <v>51</v>
      </c>
      <c r="D3" s="13"/>
      <c r="E3" s="7"/>
      <c r="F3" s="7"/>
      <c r="G3" s="7"/>
      <c r="H3" s="7"/>
    </row>
    <row r="4" spans="2:8" s="5" customFormat="1" ht="54" customHeight="1" x14ac:dyDescent="0.2">
      <c r="B4" s="2" t="s">
        <v>40</v>
      </c>
      <c r="C4" s="2" t="s">
        <v>47</v>
      </c>
      <c r="D4" s="2" t="s">
        <v>0</v>
      </c>
      <c r="E4" s="4" t="s">
        <v>34</v>
      </c>
      <c r="F4" s="4" t="s">
        <v>42</v>
      </c>
      <c r="G4" s="4" t="s">
        <v>43</v>
      </c>
      <c r="H4" s="4" t="s">
        <v>44</v>
      </c>
    </row>
    <row r="5" spans="2:8" s="5" customFormat="1" ht="19.7" customHeight="1" x14ac:dyDescent="0.2">
      <c r="B5" s="8" t="s">
        <v>38</v>
      </c>
      <c r="C5" s="8" t="s">
        <v>41</v>
      </c>
      <c r="D5" s="15" t="s">
        <v>27</v>
      </c>
      <c r="E5" s="28">
        <v>2192.3580000000002</v>
      </c>
      <c r="F5" s="32">
        <f>E5*341.95/100</f>
        <v>7496.7681810000004</v>
      </c>
      <c r="G5" s="32">
        <f>F5*3</f>
        <v>22490.304543000002</v>
      </c>
      <c r="H5" s="32">
        <f>SUM(F5:G5)</f>
        <v>29987.072724000001</v>
      </c>
    </row>
    <row r="6" spans="2:8" s="5" customFormat="1" ht="19.7" customHeight="1" x14ac:dyDescent="0.2">
      <c r="B6" s="8" t="s">
        <v>38</v>
      </c>
      <c r="C6" s="8" t="s">
        <v>18</v>
      </c>
      <c r="D6" s="15" t="s">
        <v>19</v>
      </c>
      <c r="E6" s="28">
        <v>1494.2</v>
      </c>
      <c r="F6" s="32">
        <f t="shared" ref="F6:F15" si="0">E6*341.95/100</f>
        <v>5109.4169000000002</v>
      </c>
      <c r="G6" s="32">
        <f t="shared" ref="G6:G15" si="1">F6*3</f>
        <v>15328.250700000001</v>
      </c>
      <c r="H6" s="32">
        <f t="shared" ref="H6:H15" si="2">SUM(F6:G6)</f>
        <v>20437.667600000001</v>
      </c>
    </row>
    <row r="7" spans="2:8" s="5" customFormat="1" ht="19.7" customHeight="1" x14ac:dyDescent="0.2">
      <c r="B7" s="8" t="s">
        <v>38</v>
      </c>
      <c r="C7" s="9" t="s">
        <v>30</v>
      </c>
      <c r="D7" s="16" t="s">
        <v>31</v>
      </c>
      <c r="E7" s="28">
        <v>315</v>
      </c>
      <c r="F7" s="32">
        <f t="shared" si="0"/>
        <v>1077.1424999999999</v>
      </c>
      <c r="G7" s="32">
        <f t="shared" si="1"/>
        <v>3231.4274999999998</v>
      </c>
      <c r="H7" s="32">
        <f t="shared" si="2"/>
        <v>4308.57</v>
      </c>
    </row>
    <row r="8" spans="2:8" s="5" customFormat="1" ht="19.7" customHeight="1" x14ac:dyDescent="0.2">
      <c r="B8" s="8" t="s">
        <v>38</v>
      </c>
      <c r="C8" s="9" t="s">
        <v>24</v>
      </c>
      <c r="D8" s="16" t="s">
        <v>25</v>
      </c>
      <c r="E8" s="28">
        <v>21.33</v>
      </c>
      <c r="F8" s="32">
        <f t="shared" si="0"/>
        <v>72.937934999999982</v>
      </c>
      <c r="G8" s="32">
        <f t="shared" si="1"/>
        <v>218.81380499999995</v>
      </c>
      <c r="H8" s="32">
        <f t="shared" si="2"/>
        <v>291.75173999999993</v>
      </c>
    </row>
    <row r="9" spans="2:8" s="5" customFormat="1" ht="19.7" customHeight="1" thickBot="1" x14ac:dyDescent="0.25">
      <c r="B9" s="20" t="s">
        <v>38</v>
      </c>
      <c r="C9" s="20" t="s">
        <v>28</v>
      </c>
      <c r="D9" s="21" t="s">
        <v>29</v>
      </c>
      <c r="E9" s="30">
        <v>18.759999999999998</v>
      </c>
      <c r="F9" s="34">
        <f t="shared" si="0"/>
        <v>64.149819999999991</v>
      </c>
      <c r="G9" s="34">
        <f t="shared" si="1"/>
        <v>192.44945999999999</v>
      </c>
      <c r="H9" s="34">
        <f t="shared" si="2"/>
        <v>256.59927999999996</v>
      </c>
    </row>
    <row r="10" spans="2:8" s="5" customFormat="1" ht="19.7" customHeight="1" thickTop="1" x14ac:dyDescent="0.2">
      <c r="B10" s="22" t="s">
        <v>35</v>
      </c>
      <c r="C10" s="18" t="s">
        <v>5</v>
      </c>
      <c r="D10" s="19" t="s">
        <v>6</v>
      </c>
      <c r="E10" s="29">
        <v>35335.028999999988</v>
      </c>
      <c r="F10" s="33">
        <f t="shared" si="0"/>
        <v>120828.13166549995</v>
      </c>
      <c r="G10" s="33">
        <f t="shared" si="1"/>
        <v>362484.39499649988</v>
      </c>
      <c r="H10" s="33">
        <f t="shared" si="2"/>
        <v>483312.52666199981</v>
      </c>
    </row>
    <row r="11" spans="2:8" s="5" customFormat="1" ht="19.7" customHeight="1" x14ac:dyDescent="0.2">
      <c r="B11" s="9" t="s">
        <v>35</v>
      </c>
      <c r="C11" s="9" t="s">
        <v>7</v>
      </c>
      <c r="D11" s="16" t="s">
        <v>8</v>
      </c>
      <c r="E11" s="28">
        <v>35187.915000000001</v>
      </c>
      <c r="F11" s="32">
        <f t="shared" si="0"/>
        <v>120325.0753425</v>
      </c>
      <c r="G11" s="32">
        <f t="shared" si="1"/>
        <v>360975.2260275</v>
      </c>
      <c r="H11" s="32">
        <f t="shared" si="2"/>
        <v>481300.30137</v>
      </c>
    </row>
    <row r="12" spans="2:8" s="5" customFormat="1" ht="19.7" customHeight="1" x14ac:dyDescent="0.2">
      <c r="B12" s="9" t="s">
        <v>35</v>
      </c>
      <c r="C12" s="9" t="s">
        <v>9</v>
      </c>
      <c r="D12" s="16" t="s">
        <v>10</v>
      </c>
      <c r="E12" s="28">
        <v>7751.8150000000032</v>
      </c>
      <c r="F12" s="32">
        <f t="shared" si="0"/>
        <v>26507.331392500011</v>
      </c>
      <c r="G12" s="32">
        <f t="shared" si="1"/>
        <v>79521.994177500033</v>
      </c>
      <c r="H12" s="32">
        <f t="shared" si="2"/>
        <v>106029.32557000004</v>
      </c>
    </row>
    <row r="13" spans="2:8" s="5" customFormat="1" ht="19.7" customHeight="1" x14ac:dyDescent="0.2">
      <c r="B13" s="9" t="s">
        <v>35</v>
      </c>
      <c r="C13" s="9" t="s">
        <v>3</v>
      </c>
      <c r="D13" s="16" t="s">
        <v>4</v>
      </c>
      <c r="E13" s="28">
        <v>2997.0333000000001</v>
      </c>
      <c r="F13" s="32">
        <f t="shared" si="0"/>
        <v>10248.35536935</v>
      </c>
      <c r="G13" s="32">
        <f t="shared" si="1"/>
        <v>30745.066108049999</v>
      </c>
      <c r="H13" s="32">
        <f t="shared" si="2"/>
        <v>40993.421477399999</v>
      </c>
    </row>
    <row r="14" spans="2:8" s="5" customFormat="1" ht="19.7" customHeight="1" x14ac:dyDescent="0.2">
      <c r="B14" s="9" t="s">
        <v>35</v>
      </c>
      <c r="C14" s="9" t="s">
        <v>1</v>
      </c>
      <c r="D14" s="16" t="s">
        <v>2</v>
      </c>
      <c r="E14" s="28">
        <v>311.03200000000004</v>
      </c>
      <c r="F14" s="32">
        <f t="shared" si="0"/>
        <v>1063.573924</v>
      </c>
      <c r="G14" s="32">
        <f t="shared" si="1"/>
        <v>3190.7217719999999</v>
      </c>
      <c r="H14" s="32">
        <f t="shared" si="2"/>
        <v>4254.2956960000001</v>
      </c>
    </row>
    <row r="15" spans="2:8" s="5" customFormat="1" ht="19.7" customHeight="1" thickBot="1" x14ac:dyDescent="0.25">
      <c r="B15" s="24" t="s">
        <v>35</v>
      </c>
      <c r="C15" s="20" t="s">
        <v>11</v>
      </c>
      <c r="D15" s="21" t="s">
        <v>12</v>
      </c>
      <c r="E15" s="30">
        <v>40.802999999999997</v>
      </c>
      <c r="F15" s="34">
        <f t="shared" si="0"/>
        <v>139.5258585</v>
      </c>
      <c r="G15" s="34">
        <f t="shared" si="1"/>
        <v>418.57757549999997</v>
      </c>
      <c r="H15" s="34">
        <f t="shared" si="2"/>
        <v>558.10343399999999</v>
      </c>
    </row>
    <row r="16" spans="2:8" ht="25.5" customHeight="1" thickTop="1" x14ac:dyDescent="0.2">
      <c r="B16" s="22"/>
      <c r="C16" s="22"/>
      <c r="D16" s="23"/>
      <c r="E16" s="36">
        <f>SUM(E5:E15)</f>
        <v>85665.275299999994</v>
      </c>
      <c r="F16" s="35">
        <f t="shared" ref="F16:H16" si="3">SUM(F5:F15)</f>
        <v>292932.40888834995</v>
      </c>
      <c r="G16" s="35">
        <f t="shared" si="3"/>
        <v>878797.22666504991</v>
      </c>
      <c r="H16" s="35">
        <f t="shared" si="3"/>
        <v>1171729.6355533998</v>
      </c>
    </row>
    <row r="17" spans="2:2" ht="21.75" customHeight="1" x14ac:dyDescent="0.2">
      <c r="B17" s="10" t="s">
        <v>48</v>
      </c>
    </row>
  </sheetData>
  <autoFilter ref="B4:E15"/>
  <sortState ref="B5:E16">
    <sortCondition ref="B5:B16"/>
    <sortCondition descending="1" ref="E5:E16"/>
  </sortState>
  <pageMargins left="0.7" right="0.7" top="0.75" bottom="0.75" header="0.3" footer="0.3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9"/>
  <sheetViews>
    <sheetView tabSelected="1" topLeftCell="A7" workbookViewId="0">
      <selection activeCell="C11" sqref="C11"/>
    </sheetView>
  </sheetViews>
  <sheetFormatPr defaultRowHeight="12.75" x14ac:dyDescent="0.2"/>
  <cols>
    <col min="1" max="1" width="4" style="10" customWidth="1"/>
    <col min="2" max="2" width="15.28515625" style="10" customWidth="1"/>
    <col min="3" max="3" width="63.5703125" style="10" customWidth="1"/>
    <col min="4" max="4" width="15" style="17" customWidth="1"/>
    <col min="5" max="5" width="12.28515625" style="11" customWidth="1"/>
    <col min="6" max="6" width="15.85546875" style="11" customWidth="1"/>
    <col min="7" max="7" width="14.85546875" style="11" customWidth="1"/>
    <col min="8" max="8" width="15.85546875" style="11" customWidth="1"/>
    <col min="9" max="16384" width="9.140625" style="10"/>
  </cols>
  <sheetData>
    <row r="1" spans="2:8" s="5" customFormat="1" ht="8.4499999999999993" customHeight="1" x14ac:dyDescent="0.2">
      <c r="D1" s="13"/>
      <c r="E1" s="6"/>
      <c r="F1" s="6"/>
      <c r="G1" s="6"/>
      <c r="H1" s="6"/>
    </row>
    <row r="2" spans="2:8" s="5" customFormat="1" ht="31.5" customHeight="1" x14ac:dyDescent="0.2">
      <c r="B2" s="1" t="s">
        <v>39</v>
      </c>
      <c r="C2" s="1"/>
      <c r="D2" s="14"/>
      <c r="E2" s="6"/>
      <c r="F2" s="6"/>
      <c r="G2" s="6"/>
      <c r="H2" s="6"/>
    </row>
    <row r="3" spans="2:8" s="5" customFormat="1" ht="18.2" customHeight="1" x14ac:dyDescent="0.2">
      <c r="B3" s="5" t="s">
        <v>50</v>
      </c>
      <c r="D3" s="13"/>
      <c r="E3" s="6"/>
      <c r="F3" s="6"/>
      <c r="G3" s="6"/>
      <c r="H3" s="6"/>
    </row>
    <row r="4" spans="2:8" s="5" customFormat="1" ht="54" customHeight="1" x14ac:dyDescent="0.2">
      <c r="B4" s="2" t="s">
        <v>40</v>
      </c>
      <c r="C4" s="2" t="s">
        <v>47</v>
      </c>
      <c r="D4" s="2" t="s">
        <v>0</v>
      </c>
      <c r="E4" s="3" t="s">
        <v>34</v>
      </c>
      <c r="F4" s="3" t="s">
        <v>45</v>
      </c>
      <c r="G4" s="3" t="s">
        <v>43</v>
      </c>
      <c r="H4" s="3" t="s">
        <v>44</v>
      </c>
    </row>
    <row r="5" spans="2:8" s="5" customFormat="1" ht="19.7" customHeight="1" thickBot="1" x14ac:dyDescent="0.25">
      <c r="B5" s="24" t="s">
        <v>37</v>
      </c>
      <c r="C5" s="24" t="s">
        <v>46</v>
      </c>
      <c r="D5" s="27" t="s">
        <v>17</v>
      </c>
      <c r="E5" s="37">
        <v>210</v>
      </c>
      <c r="F5" s="44">
        <f>E5*1367.78/100/4</f>
        <v>718.08449999999993</v>
      </c>
      <c r="G5" s="44">
        <f>F5*3</f>
        <v>2154.2534999999998</v>
      </c>
      <c r="H5" s="44">
        <f>SUM(F5:G5)</f>
        <v>2872.3379999999997</v>
      </c>
    </row>
    <row r="6" spans="2:8" s="5" customFormat="1" ht="19.7" customHeight="1" thickTop="1" x14ac:dyDescent="0.2">
      <c r="B6" s="22" t="s">
        <v>38</v>
      </c>
      <c r="C6" s="22" t="s">
        <v>18</v>
      </c>
      <c r="D6" s="23" t="s">
        <v>19</v>
      </c>
      <c r="E6" s="38">
        <v>1989.4</v>
      </c>
      <c r="F6" s="45">
        <f t="shared" ref="F6:F17" si="0">E6*1367.78/100/4</f>
        <v>6802.6538300000002</v>
      </c>
      <c r="G6" s="45">
        <f t="shared" ref="G6:G17" si="1">F6*3</f>
        <v>20407.961490000002</v>
      </c>
      <c r="H6" s="45">
        <f t="shared" ref="H6:H17" si="2">SUM(F6:G6)</f>
        <v>27210.615320000001</v>
      </c>
    </row>
    <row r="7" spans="2:8" s="5" customFormat="1" ht="19.7" customHeight="1" x14ac:dyDescent="0.2">
      <c r="B7" s="9" t="s">
        <v>38</v>
      </c>
      <c r="C7" s="9" t="s">
        <v>26</v>
      </c>
      <c r="D7" s="16" t="s">
        <v>27</v>
      </c>
      <c r="E7" s="39">
        <v>1435.35</v>
      </c>
      <c r="F7" s="46">
        <f t="shared" si="0"/>
        <v>4908.1075574999995</v>
      </c>
      <c r="G7" s="46">
        <f t="shared" si="1"/>
        <v>14724.322672499999</v>
      </c>
      <c r="H7" s="46">
        <f t="shared" si="2"/>
        <v>19632.430229999998</v>
      </c>
    </row>
    <row r="8" spans="2:8" s="5" customFormat="1" ht="19.7" customHeight="1" x14ac:dyDescent="0.2">
      <c r="B8" s="9" t="s">
        <v>38</v>
      </c>
      <c r="C8" s="9" t="s">
        <v>30</v>
      </c>
      <c r="D8" s="16" t="s">
        <v>31</v>
      </c>
      <c r="E8" s="39">
        <v>275.2</v>
      </c>
      <c r="F8" s="46">
        <f t="shared" si="0"/>
        <v>941.0326399999999</v>
      </c>
      <c r="G8" s="46">
        <f t="shared" si="1"/>
        <v>2823.0979199999997</v>
      </c>
      <c r="H8" s="46">
        <f t="shared" si="2"/>
        <v>3764.1305599999996</v>
      </c>
    </row>
    <row r="9" spans="2:8" s="5" customFormat="1" ht="19.7" customHeight="1" x14ac:dyDescent="0.2">
      <c r="B9" s="9" t="s">
        <v>38</v>
      </c>
      <c r="C9" s="8" t="s">
        <v>22</v>
      </c>
      <c r="D9" s="15" t="s">
        <v>23</v>
      </c>
      <c r="E9" s="40">
        <v>226.45</v>
      </c>
      <c r="F9" s="32">
        <f t="shared" si="0"/>
        <v>774.33445249999988</v>
      </c>
      <c r="G9" s="32">
        <f t="shared" si="1"/>
        <v>2323.0033574999998</v>
      </c>
      <c r="H9" s="32">
        <f t="shared" si="2"/>
        <v>3097.3378099999995</v>
      </c>
    </row>
    <row r="10" spans="2:8" s="5" customFormat="1" ht="19.7" customHeight="1" x14ac:dyDescent="0.2">
      <c r="B10" s="9" t="s">
        <v>38</v>
      </c>
      <c r="C10" s="8" t="s">
        <v>24</v>
      </c>
      <c r="D10" s="15" t="s">
        <v>25</v>
      </c>
      <c r="E10" s="40">
        <v>73.59999999999998</v>
      </c>
      <c r="F10" s="32">
        <f t="shared" si="0"/>
        <v>251.6715199999999</v>
      </c>
      <c r="G10" s="32">
        <f t="shared" si="1"/>
        <v>755.01455999999973</v>
      </c>
      <c r="H10" s="32">
        <f t="shared" si="2"/>
        <v>1006.6860799999996</v>
      </c>
    </row>
    <row r="11" spans="2:8" s="5" customFormat="1" ht="19.7" customHeight="1" x14ac:dyDescent="0.2">
      <c r="B11" s="9" t="s">
        <v>38</v>
      </c>
      <c r="C11" s="8" t="s">
        <v>32</v>
      </c>
      <c r="D11" s="15" t="s">
        <v>33</v>
      </c>
      <c r="E11" s="40">
        <v>39.76</v>
      </c>
      <c r="F11" s="32">
        <f t="shared" si="0"/>
        <v>135.95733199999998</v>
      </c>
      <c r="G11" s="32">
        <f t="shared" si="1"/>
        <v>407.87199599999997</v>
      </c>
      <c r="H11" s="32">
        <f t="shared" si="2"/>
        <v>543.82932799999992</v>
      </c>
    </row>
    <row r="12" spans="2:8" s="5" customFormat="1" ht="19.7" customHeight="1" thickBot="1" x14ac:dyDescent="0.25">
      <c r="B12" s="24" t="s">
        <v>38</v>
      </c>
      <c r="C12" s="24" t="s">
        <v>20</v>
      </c>
      <c r="D12" s="27" t="s">
        <v>21</v>
      </c>
      <c r="E12" s="37">
        <v>36.4</v>
      </c>
      <c r="F12" s="44">
        <f t="shared" si="0"/>
        <v>124.46797999999998</v>
      </c>
      <c r="G12" s="44">
        <f t="shared" si="1"/>
        <v>373.40393999999992</v>
      </c>
      <c r="H12" s="44">
        <f t="shared" si="2"/>
        <v>497.87191999999993</v>
      </c>
    </row>
    <row r="13" spans="2:8" s="5" customFormat="1" ht="19.7" customHeight="1" thickTop="1" x14ac:dyDescent="0.2">
      <c r="B13" s="18" t="s">
        <v>35</v>
      </c>
      <c r="C13" s="18" t="s">
        <v>5</v>
      </c>
      <c r="D13" s="19" t="s">
        <v>6</v>
      </c>
      <c r="E13" s="41">
        <v>13393.895000000011</v>
      </c>
      <c r="F13" s="33">
        <f t="shared" si="0"/>
        <v>45799.754257750035</v>
      </c>
      <c r="G13" s="33">
        <f t="shared" si="1"/>
        <v>137399.26277325011</v>
      </c>
      <c r="H13" s="33">
        <f t="shared" si="2"/>
        <v>183199.01703100014</v>
      </c>
    </row>
    <row r="14" spans="2:8" s="5" customFormat="1" ht="19.7" customHeight="1" x14ac:dyDescent="0.2">
      <c r="B14" s="8" t="s">
        <v>35</v>
      </c>
      <c r="C14" s="8" t="s">
        <v>7</v>
      </c>
      <c r="D14" s="15" t="s">
        <v>8</v>
      </c>
      <c r="E14" s="40">
        <v>8829.2000000000007</v>
      </c>
      <c r="F14" s="32">
        <f t="shared" si="0"/>
        <v>30191.007940000003</v>
      </c>
      <c r="G14" s="32">
        <f t="shared" si="1"/>
        <v>90573.023820000002</v>
      </c>
      <c r="H14" s="32">
        <f t="shared" si="2"/>
        <v>120764.03176000001</v>
      </c>
    </row>
    <row r="15" spans="2:8" s="5" customFormat="1" ht="19.7" customHeight="1" x14ac:dyDescent="0.2">
      <c r="B15" s="8" t="s">
        <v>35</v>
      </c>
      <c r="C15" s="8" t="s">
        <v>9</v>
      </c>
      <c r="D15" s="15" t="s">
        <v>10</v>
      </c>
      <c r="E15" s="40">
        <v>3307.6</v>
      </c>
      <c r="F15" s="32">
        <f t="shared" si="0"/>
        <v>11310.17282</v>
      </c>
      <c r="G15" s="32">
        <f t="shared" si="1"/>
        <v>33930.518459999999</v>
      </c>
      <c r="H15" s="32">
        <f t="shared" si="2"/>
        <v>45240.691279999999</v>
      </c>
    </row>
    <row r="16" spans="2:8" s="5" customFormat="1" ht="19.7" customHeight="1" thickBot="1" x14ac:dyDescent="0.25">
      <c r="B16" s="20" t="s">
        <v>35</v>
      </c>
      <c r="C16" s="20" t="s">
        <v>13</v>
      </c>
      <c r="D16" s="21" t="s">
        <v>14</v>
      </c>
      <c r="E16" s="42">
        <v>21</v>
      </c>
      <c r="F16" s="34">
        <f t="shared" si="0"/>
        <v>71.808450000000008</v>
      </c>
      <c r="G16" s="34">
        <f t="shared" si="1"/>
        <v>215.42535000000004</v>
      </c>
      <c r="H16" s="34">
        <f t="shared" si="2"/>
        <v>287.23380000000003</v>
      </c>
    </row>
    <row r="17" spans="2:8" s="5" customFormat="1" ht="19.7" customHeight="1" thickTop="1" thickBot="1" x14ac:dyDescent="0.25">
      <c r="B17" s="48" t="s">
        <v>36</v>
      </c>
      <c r="C17" s="48" t="s">
        <v>15</v>
      </c>
      <c r="D17" s="49" t="s">
        <v>16</v>
      </c>
      <c r="E17" s="50">
        <v>78.399999999999991</v>
      </c>
      <c r="F17" s="51">
        <f t="shared" si="0"/>
        <v>268.08488</v>
      </c>
      <c r="G17" s="51">
        <f t="shared" si="1"/>
        <v>804.25463999999999</v>
      </c>
      <c r="H17" s="51">
        <f t="shared" si="2"/>
        <v>1072.33952</v>
      </c>
    </row>
    <row r="18" spans="2:8" ht="26.25" customHeight="1" thickTop="1" x14ac:dyDescent="0.2">
      <c r="B18" s="25"/>
      <c r="C18" s="25"/>
      <c r="D18" s="26"/>
      <c r="E18" s="43">
        <f>SUBTOTAL(9,E5:E17)</f>
        <v>29916.255000000012</v>
      </c>
      <c r="F18" s="47">
        <f>SUM(F5:F17)</f>
        <v>102297.13815975003</v>
      </c>
      <c r="G18" s="47">
        <f>SUM(G5:G17)</f>
        <v>306891.41447925009</v>
      </c>
      <c r="H18" s="47">
        <f>SUM(H5:H17)</f>
        <v>409188.55263900012</v>
      </c>
    </row>
    <row r="19" spans="2:8" x14ac:dyDescent="0.2">
      <c r="B19" s="31" t="s">
        <v>49</v>
      </c>
    </row>
  </sheetData>
  <autoFilter ref="B4:G17"/>
  <sortState ref="B5:I17">
    <sortCondition ref="B5:B17"/>
    <sortCondition descending="1" ref="E5:E17"/>
  </sortState>
  <printOptions horizontalCentered="1"/>
  <pageMargins left="0.31496062992125984" right="0.31496062992125984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LICORES REGIONAIS</vt:lpstr>
      <vt:lpstr>AGUARDENTE REGIONAL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Daniel M. Mestre</cp:lastModifiedBy>
  <cp:lastPrinted>2018-05-25T17:11:10Z</cp:lastPrinted>
  <dcterms:created xsi:type="dcterms:W3CDTF">2018-05-04T15:55:02Z</dcterms:created>
  <dcterms:modified xsi:type="dcterms:W3CDTF">2018-06-04T10:43:43Z</dcterms:modified>
</cp:coreProperties>
</file>